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80" windowWidth="14520" windowHeight="9960" firstSheet="1" activeTab="4"/>
  </bookViews>
  <sheets>
    <sheet name="1.mellékl.Önk.összevont bev. " sheetId="1" r:id="rId1"/>
    <sheet name="2.mellékl.összev.Önk.kiad." sheetId="2" r:id="rId2"/>
    <sheet name="3.mellékl.Önk.Mérleg" sheetId="3" r:id="rId3"/>
    <sheet name="4.mellékl.Önk.bev." sheetId="4" r:id="rId4"/>
    <sheet name="5.mellékl.Önk.kiad." sheetId="5" r:id="rId5"/>
    <sheet name="6.mellékl.Pohi bev.kiad." sheetId="6" r:id="rId6"/>
    <sheet name="7.mellékl.Pohi.Mérleg " sheetId="7" r:id="rId7"/>
    <sheet name="8.mellékl.Óvoda bev.kiad. " sheetId="8" r:id="rId8"/>
    <sheet name="9.mellékl.Óvoda.Mérleg" sheetId="9" r:id="rId9"/>
  </sheets>
  <definedNames>
    <definedName name="_xlnm.Print_Area" localSheetId="0">'1.mellékl.Önk.összevont bev. '!$A$1:$F$51</definedName>
    <definedName name="_xlnm.Print_Area" localSheetId="1">'2.mellékl.összev.Önk.kiad.'!$A$1:$F$53</definedName>
    <definedName name="_xlnm.Print_Area" localSheetId="3">'4.mellékl.Önk.bev.'!$A$1:$F$51</definedName>
    <definedName name="_xlnm.Print_Area" localSheetId="7">'8.mellékl.Óvoda bev.kiad. '!$A$1:$F$39</definedName>
  </definedNames>
  <calcPr fullCalcOnLoad="1"/>
</workbook>
</file>

<file path=xl/sharedStrings.xml><?xml version="1.0" encoding="utf-8"?>
<sst xmlns="http://schemas.openxmlformats.org/spreadsheetml/2006/main" count="714" uniqueCount="225">
  <si>
    <t>ÖNKORMÁNYZAT BEVÉTELEI</t>
  </si>
  <si>
    <t>BEVÉTELEK ÖSSZESEN</t>
  </si>
  <si>
    <t>Személyi juttatások</t>
  </si>
  <si>
    <t>1.</t>
  </si>
  <si>
    <t>2.</t>
  </si>
  <si>
    <t>3.</t>
  </si>
  <si>
    <t>4.</t>
  </si>
  <si>
    <t>5.</t>
  </si>
  <si>
    <t>6.</t>
  </si>
  <si>
    <t>7.</t>
  </si>
  <si>
    <t>I.</t>
  </si>
  <si>
    <t>MŰKÖDÉSI BEVÉTELEK</t>
  </si>
  <si>
    <t>II.</t>
  </si>
  <si>
    <t>Átengedett központi adók</t>
  </si>
  <si>
    <t>III.</t>
  </si>
  <si>
    <t>IV.</t>
  </si>
  <si>
    <t xml:space="preserve">
Előirányzat              (ezer Ft) </t>
  </si>
  <si>
    <t xml:space="preserve"> - </t>
  </si>
  <si>
    <t>VÉGLEGESEN ÁTVETT PÉNZESZKÖZÖK</t>
  </si>
  <si>
    <t>Működési célú pénzeszközátvétel OEP-től (TB finanszírozás)</t>
  </si>
  <si>
    <t>Dologi kiadások</t>
  </si>
  <si>
    <t>Helyi adók</t>
  </si>
  <si>
    <t>Munkaadókat terhelő járulékok és szociális hozzájárulási adó</t>
  </si>
  <si>
    <t>ÖNKORMÁNYZAT KIADÁSAI</t>
  </si>
  <si>
    <t>MŰKÖDÉSI KIADÁSOK</t>
  </si>
  <si>
    <t>FELHALMOZÁSI KIADÁSOK</t>
  </si>
  <si>
    <t>KIADÁSOK ÖSSZESEN</t>
  </si>
  <si>
    <t>V.</t>
  </si>
  <si>
    <t>Fejlesztési tartalék</t>
  </si>
  <si>
    <t>2.1.</t>
  </si>
  <si>
    <t xml:space="preserve"> - Telekadó</t>
  </si>
  <si>
    <t xml:space="preserve"> - Helyi iparűzési adó</t>
  </si>
  <si>
    <t xml:space="preserve"> - Gépjárműadó (40% a helyben maradó része)</t>
  </si>
  <si>
    <t>Önkormányzatok szociális és gyermekjóléti feladatainak támogatása</t>
  </si>
  <si>
    <t xml:space="preserve"> - Jövedelempótló támogatások kiegészítése</t>
  </si>
  <si>
    <t xml:space="preserve"> - Hozzájárulás a pénzbeli szociális ellátásokhoz</t>
  </si>
  <si>
    <t xml:space="preserve"> - Település-üzemeltetéshez kapcsolódó feladatellátás támogatása</t>
  </si>
  <si>
    <t>Önkormányzatok egyes köznevelési  feladatainak támogatása</t>
  </si>
  <si>
    <t xml:space="preserve"> - Gyermekétkeztetés támogatása</t>
  </si>
  <si>
    <t>Pályázati támogatás</t>
  </si>
  <si>
    <t>Munkaügyi központ támogatása</t>
  </si>
  <si>
    <t>Helyi önkormányzatok működésének általános támogatása</t>
  </si>
  <si>
    <t xml:space="preserve">ÖNKORMÁNYZAT MŰKÖDÉSI TÁMOGATÁSAI                           </t>
  </si>
  <si>
    <t>FELHALMOZÁSI BEVÉTELEK</t>
  </si>
  <si>
    <t>•</t>
  </si>
  <si>
    <t>Ellátási díjak (étkezési térítési díjak)</t>
  </si>
  <si>
    <t>Kamatbevételek</t>
  </si>
  <si>
    <t>ÖNKORMÁNYZAT MŰKÖDÉSI BEVÉTELEI</t>
  </si>
  <si>
    <t>KÖZHATALMI BEVÉTELEK</t>
  </si>
  <si>
    <t>2.2.</t>
  </si>
  <si>
    <t xml:space="preserve"> - Napraforgó Óvoda működési támogatása</t>
  </si>
  <si>
    <t xml:space="preserve"> - Napraforgó Óvoda pedagógusok -és a nevelőmunkát segítők bértámogatása</t>
  </si>
  <si>
    <t xml:space="preserve"> - Polgármesteri Hivatal műkődésének támogatása</t>
  </si>
  <si>
    <t>Önkormányzatok kulturális feladatainak támogatása (Könyvtár, Művelődési Ház)</t>
  </si>
  <si>
    <t>I. + II. + III. BEVÉTELEK ÖSSZESEN:</t>
  </si>
  <si>
    <t>Egyéb működési célú kiadások</t>
  </si>
  <si>
    <t xml:space="preserve"> - Visszatérítendő támogatás (visszafizetés MÁK-nak)</t>
  </si>
  <si>
    <t xml:space="preserve"> - Garancia és kezességvállalásból kifizetés (Felső-Homokhátság Vidékfejlesztési Egyesület)</t>
  </si>
  <si>
    <t xml:space="preserve"> - Működési célú pénzeszköz átadás</t>
  </si>
  <si>
    <t xml:space="preserve">       • TÜF működési támogatása</t>
  </si>
  <si>
    <t xml:space="preserve">       • DAKÖV - víziközmű üzemeltetés támogatása</t>
  </si>
  <si>
    <t xml:space="preserve">       • Egyesületek, civil szervezetek támogatása</t>
  </si>
  <si>
    <t xml:space="preserve">       • Orvosi ügyelet támogatása</t>
  </si>
  <si>
    <t xml:space="preserve">       • Lajosmizsei Tűzoltóság támogatása</t>
  </si>
  <si>
    <t xml:space="preserve">       • Állatmenhely Alapítvány támogatása</t>
  </si>
  <si>
    <t xml:space="preserve">       • Révfülöpi tábor fenntartására támogatás</t>
  </si>
  <si>
    <t xml:space="preserve">       • Rendőrség támogatása</t>
  </si>
  <si>
    <t xml:space="preserve">       • Örkényi mentőállomás támogatása</t>
  </si>
  <si>
    <t>Ellátottak pénzbeli juttatásai (segélyek)</t>
  </si>
  <si>
    <t>Beruházások, felújítások  -  fejlesztési kiadások</t>
  </si>
  <si>
    <t xml:space="preserve"> - Járdaépítés</t>
  </si>
  <si>
    <t xml:space="preserve"> - Térfigyelő kamera bővítése</t>
  </si>
  <si>
    <t xml:space="preserve"> - Ételmelegítő pult beszerzése köznevelési intézmények részére</t>
  </si>
  <si>
    <t xml:space="preserve"> - Sportpálya világítás felújításának önrésze</t>
  </si>
  <si>
    <t xml:space="preserve"> - Iskola kazánházának felújítása</t>
  </si>
  <si>
    <t xml:space="preserve"> - Ingatlanvásárlás</t>
  </si>
  <si>
    <t xml:space="preserve"> - Területértékesítés ÁFA befizetési kötelezettsége</t>
  </si>
  <si>
    <t xml:space="preserve"> - Óvoda tornaszoba kialakítása, önkormányzati szolgálati lakás felújítása</t>
  </si>
  <si>
    <t xml:space="preserve"> - Rendezési terv készítése</t>
  </si>
  <si>
    <t xml:space="preserve"> - HEMO eszközátvételével kapcsolatos kiadások</t>
  </si>
  <si>
    <t>Beruházások, felújítások  -  Pályázati lehetőség esetén</t>
  </si>
  <si>
    <t xml:space="preserve"> - Önkormányzati intézmények energetikai felújítása, önrész</t>
  </si>
  <si>
    <t xml:space="preserve"> - Arany János út felújítása, önrész</t>
  </si>
  <si>
    <t xml:space="preserve"> - Nagyközségi piac kialakítása, önrész</t>
  </si>
  <si>
    <t xml:space="preserve"> - Gépbeszerzés külterületi utak javításához, önrész</t>
  </si>
  <si>
    <t xml:space="preserve"> - Sportöltöző felújításához, bővítéséhez terv készítése</t>
  </si>
  <si>
    <t>Általános tartalék</t>
  </si>
  <si>
    <t xml:space="preserve">       • Esély Szociális Szolgálat működési támogatása</t>
  </si>
  <si>
    <t>Intézményfinanszírozás</t>
  </si>
  <si>
    <t xml:space="preserve"> - Táborfalvai Polgármesteri Hivatal</t>
  </si>
  <si>
    <t xml:space="preserve"> - Napraforgó Óvoda</t>
  </si>
  <si>
    <t>2.3.</t>
  </si>
  <si>
    <t>Talajterhelési díj (Körny.véd.Alap.)</t>
  </si>
  <si>
    <t>2.4.</t>
  </si>
  <si>
    <t>Egyéb közhatalmi bevételek (bírságok…stb.)</t>
  </si>
  <si>
    <t xml:space="preserve"> - 2014. évről áthúzódó bérkompenzáció támogatása</t>
  </si>
  <si>
    <t xml:space="preserve"> - Óvodáztatási támogatás</t>
  </si>
  <si>
    <t xml:space="preserve">Működési célú költségvetési tám.-ok és kiegészítő támogatások </t>
  </si>
  <si>
    <t xml:space="preserve"> - Nyári gyermekétkeztetés támogatása</t>
  </si>
  <si>
    <t xml:space="preserve"> - 2015. évi bérkompenzáció</t>
  </si>
  <si>
    <t xml:space="preserve"> - Elszámolásból származó bevételek</t>
  </si>
  <si>
    <t>Jármű értékesítés</t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</si>
  <si>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Zöldterület-gazdálkodással kapcsolatos feladatok támogatása</t>
    </r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</si>
  <si>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Közvilágítás fenntartásának támogatása</t>
    </r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</si>
  <si>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Köztemető fenntartásával kapcsolatos feladatok támogatása</t>
    </r>
  </si>
  <si>
    <r>
      <t xml:space="preserve">           </t>
    </r>
    <r>
      <rPr>
        <sz val="10"/>
        <rFont val="Calibri"/>
        <family val="2"/>
      </rPr>
      <t>•</t>
    </r>
    <r>
      <rPr>
        <i/>
        <sz val="10"/>
        <rFont val="Times New Roman"/>
        <family val="1"/>
      </rPr>
      <t xml:space="preserve"> Közutak fenntartásának támogatása</t>
    </r>
  </si>
  <si>
    <t xml:space="preserve">       • György László (ultra futó verseny) nevezési díj támogatása</t>
  </si>
  <si>
    <t xml:space="preserve"> - Tarcsay út fásítás (gömbkőris fákkal)</t>
  </si>
  <si>
    <t xml:space="preserve"> - Egyéb kiegészítő támogatások </t>
  </si>
  <si>
    <t xml:space="preserve"> - Szociális tüzifa támogatás</t>
  </si>
  <si>
    <t>PÉNZMARADVÁNY</t>
  </si>
  <si>
    <t xml:space="preserve">       • Ország Közepe Többcélú Kistérségi Társulás hull.gyűjtőedényre ÁFA finansz.támogatás</t>
  </si>
  <si>
    <t>Ingatlanok értékesítése *</t>
  </si>
  <si>
    <t xml:space="preserve">
Teljesítés              (%) </t>
  </si>
  <si>
    <t>POLGÁRMESTERI HIVATAL BEVÉTELEI</t>
  </si>
  <si>
    <t>FINANSZÍROZÁSI BEVÉTELEK</t>
  </si>
  <si>
    <t>Polgármesteri Hivatal működésére finanszírozás</t>
  </si>
  <si>
    <t>Jövedelempótló támogatásokra finanszírozás</t>
  </si>
  <si>
    <t>Önkormányzati intézményfinanszírozás</t>
  </si>
  <si>
    <t>POLGÁRMESTERI HIVATAL KIADÁSAI</t>
  </si>
  <si>
    <t>Ellátottak pénzbeli juttatásai</t>
  </si>
  <si>
    <t>ÓVODA BEVÉTELEI</t>
  </si>
  <si>
    <t>Ellátási díjak</t>
  </si>
  <si>
    <t>Óvoda működésére finanszírozás</t>
  </si>
  <si>
    <t>Óvoda pedagógusok -és a nevelőmunkát segítők bér finanszírozása</t>
  </si>
  <si>
    <t>Gyermekétkeztetésre finanszírozás</t>
  </si>
  <si>
    <t>ÓVODA KIADÁSAI</t>
  </si>
  <si>
    <t>Ellátási díjak (TS Gastro)</t>
  </si>
  <si>
    <t xml:space="preserve">
Teljesítés              (ezer Ft) </t>
  </si>
  <si>
    <t xml:space="preserve">Teljesítés              (ezer Ft) </t>
  </si>
  <si>
    <t xml:space="preserve">Teljesítés              (%) </t>
  </si>
  <si>
    <t>Bérleti díj bevétel (elektronikai hull.tárolás)</t>
  </si>
  <si>
    <t>Takarékszövetkezettől működési támogatás</t>
  </si>
  <si>
    <t>Teljesítés            (%)</t>
  </si>
  <si>
    <t>Államháztartáson belüli megelőlegezés (2016.01.hó)</t>
  </si>
  <si>
    <t xml:space="preserve">
Teljesítés             (%) </t>
  </si>
  <si>
    <t>8.</t>
  </si>
  <si>
    <t>Államháztartáson belüli megelőlegezés "visszafizetése" 2015. (2014.12.hó.)</t>
  </si>
  <si>
    <t xml:space="preserve">
Módosított Előirányzat         </t>
  </si>
  <si>
    <t xml:space="preserve">
Eredeti Előirányzat         </t>
  </si>
  <si>
    <t xml:space="preserve">Teljesítés    </t>
  </si>
  <si>
    <r>
      <t xml:space="preserve">Tulajdonosi bevételek: </t>
    </r>
    <r>
      <rPr>
        <i/>
        <sz val="11"/>
        <rFont val="Times New Roman"/>
        <family val="1"/>
      </rPr>
      <t>(lakbér, MOZAIK, Műv.Ház, Könyvtár, bérleti díjak)</t>
    </r>
  </si>
  <si>
    <t>• Önkormányzatok - Iskolafenntartási támogatása</t>
  </si>
  <si>
    <t xml:space="preserve">       • Örkény Tábor Vadásztársaság támogatás</t>
  </si>
  <si>
    <t xml:space="preserve">       • Fogászati rendelő eszközbeszerzésre támogatás</t>
  </si>
  <si>
    <t xml:space="preserve">       • Könyv kiadásához támogatás (Örkénytábor)</t>
  </si>
  <si>
    <t xml:space="preserve"> - Gép,berendez., kis é. tárgyi eszk. beszerz. (iratszekrény, számítógép, konvektor, tantermi székek)</t>
  </si>
  <si>
    <t>Védőnői szolgálat</t>
  </si>
  <si>
    <t>Jókai Mór Művelődési Ház</t>
  </si>
  <si>
    <t>Nagyközségi -és Iskola Könyvtár</t>
  </si>
  <si>
    <t>Csurgay Franciska Általános Iskola</t>
  </si>
  <si>
    <t>Önkormányzat</t>
  </si>
  <si>
    <t>Adatok ezer Ft-ban</t>
  </si>
  <si>
    <t>ESZKÖZÖK</t>
  </si>
  <si>
    <t>Előző időszak</t>
  </si>
  <si>
    <t>A.)</t>
  </si>
  <si>
    <t>IMMATERIÁLIS JAVAK</t>
  </si>
  <si>
    <t>Szellemi termékek</t>
  </si>
  <si>
    <t>TÁRGYI ESZKÖZÖK</t>
  </si>
  <si>
    <t>Beruházások, felújítások</t>
  </si>
  <si>
    <t>B.)</t>
  </si>
  <si>
    <t>C.)</t>
  </si>
  <si>
    <t>PÉNZESZKÖZÖK</t>
  </si>
  <si>
    <t>D.)</t>
  </si>
  <si>
    <t>KÖVETELÉSEK</t>
  </si>
  <si>
    <t>E.)</t>
  </si>
  <si>
    <t>F.)</t>
  </si>
  <si>
    <t>AKTÍV IDŐBELI ELHATÁROLÁSOK</t>
  </si>
  <si>
    <t>ESZKÖZÖK ÖSSZESEN</t>
  </si>
  <si>
    <t>FORRÁSOK</t>
  </si>
  <si>
    <t>G.)</t>
  </si>
  <si>
    <t>SAJÁT TŐKE</t>
  </si>
  <si>
    <t>H.)</t>
  </si>
  <si>
    <t>KÖTELEZETTSÉGEK</t>
  </si>
  <si>
    <t>I.)</t>
  </si>
  <si>
    <t>J.)</t>
  </si>
  <si>
    <t>PASSZÍV IDŐBELI ELHATÁROLÁSOK</t>
  </si>
  <si>
    <t>FORRÁSOK ÖSSZESEN</t>
  </si>
  <si>
    <t>TÁBORFALVA NAGYKÖZSÉG ÖNKORMÁNYZAT MÉRLEG 2015.</t>
  </si>
  <si>
    <t>NEMZETI VAGYONBA TARTOZÓ BEFEKTETETT ESZKÖZÖK</t>
  </si>
  <si>
    <t>Tárgy időszak</t>
  </si>
  <si>
    <t>Ingatlanok és kapcs.vagyoni értékű jogok</t>
  </si>
  <si>
    <t>Tartós részesedések (nem pü.-i vállalk.)</t>
  </si>
  <si>
    <t>Gépek, berendezések, felszerelések, járművek</t>
  </si>
  <si>
    <t>Tenyészállatok</t>
  </si>
  <si>
    <t>Tárgyi eszközök értékhelyesbítése</t>
  </si>
  <si>
    <t>BEFEKTETETT PÉNZÜGYI ESZKÖZ</t>
  </si>
  <si>
    <t>KONCESSZ. VAGYONK.ADOTT ESZKÖZÖK</t>
  </si>
  <si>
    <t>KÉSZLETEK</t>
  </si>
  <si>
    <t>ÉRTÉKPAPÍROK</t>
  </si>
  <si>
    <t>NEMZETI VAGYONBA TARTOZÓ FORGÓESZKÖZÖK</t>
  </si>
  <si>
    <t>LEKÖTÖTT BANKBETÉTEK</t>
  </si>
  <si>
    <t>PÉNZTÁRAK, CSEKKEK ÉS BETÉTKÖNYVEK</t>
  </si>
  <si>
    <t>Forintpénztár</t>
  </si>
  <si>
    <t>FORINTSZÁMLÁK</t>
  </si>
  <si>
    <t>Kincstáron kívüli forintszámlák</t>
  </si>
  <si>
    <t>KÖLTSÉGVETÉSI ÉVBEN ESEDÉKES KÖVETELÉSEK</t>
  </si>
  <si>
    <t>KÖLTSÉGVETÉSI ÉVET KÖVETŐEN ESEDÉKES KÖVETELÉSEK</t>
  </si>
  <si>
    <t>Költségvetési évet követően esedékes követelések közhatalmi bevételekre</t>
  </si>
  <si>
    <t>Költségvetési évet követően esedékes követelések felhalm. c. tám.bev.-re ÁH.belül</t>
  </si>
  <si>
    <t>Költségvetési évet követően esedékes követelések műk. c. tám.bev.-re ÁH.belül</t>
  </si>
  <si>
    <t>EGYÉB SAJÁTOS ESZKÖZOLDALI ELSZÁMOLÁSOK</t>
  </si>
  <si>
    <t>DEC.HAVI ILLETMÉNYEK, MUNKABÉREK ELSZÁMOLÁSA</t>
  </si>
  <si>
    <t>UTALVÁNYOK, BÉRLETEK ELSZÁMOLÁSA</t>
  </si>
  <si>
    <t>PÉNZESZKÖZÖK ÁTVEZETÉSI SZÁMLA</t>
  </si>
  <si>
    <t>AZONOSÍTÁS ALATT ÁLLÓ TÉTELEK</t>
  </si>
  <si>
    <t>ELŐZETESEN FELSZÁMÍTOTT ÁFA</t>
  </si>
  <si>
    <t>VI.</t>
  </si>
  <si>
    <t>FIZETENDŐ ÁLTALÁNOS FORGALMI ADÓ</t>
  </si>
  <si>
    <t>NEMZETI VAGYON INDULÁSKORI ÉRTÉKE</t>
  </si>
  <si>
    <t>NEMZETI VAGYON VÁLTOZÁSAI</t>
  </si>
  <si>
    <t>EGYÉB ESZKÖZÖK INDULÁSKORI ÉRTÉKE ÉS VÁLTOZÁSAI</t>
  </si>
  <si>
    <t>FELHALMOZÁSI EREDMÉNY</t>
  </si>
  <si>
    <t>ESZKÖZÖK ÉRTÉKHELYESBÍTÉSÉNEK FORRÁSA</t>
  </si>
  <si>
    <t>MÉRLEG SZERINTI EREDMÉNY</t>
  </si>
  <si>
    <t>KÖLTSÉGVETÉSI ÉVBEN ESEDÉKES KÖTELEZETTSÉGEK</t>
  </si>
  <si>
    <t>KÖLTSÉGVETÉSI ÉVET KÖVETŐEN ESEDÉKES KÖTELEZETTSÉGEK</t>
  </si>
  <si>
    <t>KÖTELEZETTSÉG JELLEGŰ SAJÁTOS ELSZÁMOLÁSOK</t>
  </si>
  <si>
    <t>KINCSTÁRI SZÁMLAVEZETÉSSEL KAPCS.ELSZÁMOLÁSOK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</si>
  <si>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</si>
  <si>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</si>
  <si>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</si>
  <si>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TÁBORFALVAI POLGÁRMESTERI HIVATAL MÉRLEG 2015.</t>
  </si>
  <si>
    <t>NAPRAFORGÓ ÓVODA MÉRLEG 2015.</t>
  </si>
  <si>
    <t xml:space="preserve"> - Tarcsay út tereprendezés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</si>
</sst>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0.0"/>
    <numFmt numFmtId="167" formatCode="#,##0.0"/>
    <numFmt numFmtId="168" formatCode="_-* #,##0.0\ _F_t_-;\-* #,##0.0\ _F_t_-;_-* &quot;-&quot;??\ _F_t_-;_-@_-"/>
    <numFmt numFmtId="169" formatCode="0.000"/>
    <numFmt numFmtId="170" formatCode="_-* #,##0.0\ _F_t_-;\-* #,##0.0\ _F_t_-;_-* &quot;-&quot;\ _F_t_-;_-@_-"/>
    <numFmt numFmtId="171" formatCode="_-* #,##0.00\ _F_t_-;\-* #,##0.00\ _F_t_-;_-* &quot;-&quot;\ _F_t_-;_-@_-"/>
    <numFmt numFmtId="172" formatCode="_-* #,##0.000\ _F_t_-;\-* #,##0.000\ _F_t_-;_-* &quot;-&quot;\ _F_t_-;_-@_-"/>
    <numFmt numFmtId="173" formatCode="_-* #,##0.0000\ _F_t_-;\-* #,##0.0000\ _F_t_-;_-* &quot;-&quot;\ _F_t_-;_-@_-"/>
    <numFmt numFmtId="174" formatCode="#,##0_ ;\-#,##0\ "/>
    <numFmt numFmtId="175" formatCode="#,##0.00_ ;\-#,##0.00\ "/>
    <numFmt numFmtId="176" formatCode="#,##0.000"/>
    <numFmt numFmtId="177" formatCode="#,##0.0000"/>
    <numFmt numFmtId="178" formatCode="#,###"/>
    <numFmt numFmtId="179" formatCode="_-* #,##0.0\ _F_t_-;\-* #,##0.0\ _F_t_-;_-* &quot;-&quot;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.0_ ;\-#,##0.0\ "/>
    <numFmt numFmtId="184" formatCode="_-* #,##0.00\ _F_t_-;\-* #,##0.00\ _F_t_-;_-* &quot;-&quot;?\ _F_t_-;_-@_-"/>
    <numFmt numFmtId="185" formatCode="_-* #,##0\ _F_t_-;\-* #,##0\ _F_t_-;_-* &quot;-&quot;?\ _F_t_-;_-@_-"/>
    <numFmt numFmtId="186" formatCode="_-* #,##0.000\ _F_t_-;\-* #,##0.000\ _F_t_-;_-* &quot;-&quot;??\ _F_t_-;_-@_-"/>
    <numFmt numFmtId="187" formatCode="_-* #,##0.000\ _F_t_-;\-* #,##0.000\ _F_t_-;_-* &quot;-&quot;?\ _F_t_-;_-@_-"/>
    <numFmt numFmtId="188" formatCode="#,##0&quot; Ft&quot;"/>
    <numFmt numFmtId="189" formatCode="#,##0&quot; Ft&quot;;[Red]\-#,##0&quot; Ft&quot;"/>
    <numFmt numFmtId="190" formatCode="yyyy\-mm\-dd"/>
    <numFmt numFmtId="191" formatCode="[$€-2]\ #\ ##,000_);[Red]\([$€-2]\ #\ ##,000\)"/>
    <numFmt numFmtId="192" formatCode="[$-40E]yyyy\.\ mmmm\ d\."/>
    <numFmt numFmtId="193" formatCode="mmm/yyyy"/>
    <numFmt numFmtId="194" formatCode="#,##0\ _F_t"/>
  </numFmts>
  <fonts count="8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sz val="10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Arial CE"/>
      <family val="2"/>
    </font>
    <font>
      <b/>
      <i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Arial CE"/>
      <family val="2"/>
    </font>
    <font>
      <b/>
      <i/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 CE"/>
      <family val="2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ck"/>
    </border>
    <border>
      <left style="hair"/>
      <right style="hair"/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 style="thick"/>
      <bottom>
        <color indexed="63"/>
      </bottom>
    </border>
    <border>
      <left style="hair"/>
      <right style="hair"/>
      <top style="thin"/>
      <bottom style="thick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8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0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0" borderId="7" applyNumberFormat="0" applyFont="0" applyAlignment="0" applyProtection="0"/>
    <xf numFmtId="0" fontId="58" fillId="13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8" applyNumberFormat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2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167" fontId="5" fillId="0" borderId="11" xfId="56" applyNumberFormat="1" applyFont="1" applyBorder="1" applyAlignment="1">
      <alignment horizont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12" fillId="0" borderId="12" xfId="56" applyNumberFormat="1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vertical="center" wrapText="1"/>
      <protection/>
    </xf>
    <xf numFmtId="3" fontId="12" fillId="0" borderId="13" xfId="56" applyNumberFormat="1" applyFont="1" applyFill="1" applyBorder="1" applyAlignment="1">
      <alignment horizontal="center" vertical="center"/>
      <protection/>
    </xf>
    <xf numFmtId="0" fontId="6" fillId="0" borderId="0" xfId="56" applyFont="1" applyAlignment="1">
      <alignment horizontal="center" wrapText="1"/>
      <protection/>
    </xf>
    <xf numFmtId="0" fontId="12" fillId="0" borderId="13" xfId="56" applyNumberFormat="1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vertical="center" wrapText="1"/>
      <protection/>
    </xf>
    <xf numFmtId="0" fontId="12" fillId="0" borderId="14" xfId="56" applyNumberFormat="1" applyFont="1" applyBorder="1" applyAlignment="1">
      <alignment horizontal="center" vertical="center"/>
      <protection/>
    </xf>
    <xf numFmtId="0" fontId="15" fillId="0" borderId="14" xfId="56" applyFont="1" applyBorder="1" applyAlignment="1">
      <alignment vertical="center" wrapText="1"/>
      <protection/>
    </xf>
    <xf numFmtId="3" fontId="15" fillId="0" borderId="14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15" fillId="0" borderId="10" xfId="56" applyFont="1" applyBorder="1" applyAlignment="1">
      <alignment vertical="center" wrapText="1"/>
      <protection/>
    </xf>
    <xf numFmtId="3" fontId="15" fillId="0" borderId="10" xfId="56" applyNumberFormat="1" applyFont="1" applyBorder="1" applyAlignment="1">
      <alignment horizontal="center" vertical="center"/>
      <protection/>
    </xf>
    <xf numFmtId="0" fontId="12" fillId="0" borderId="15" xfId="56" applyNumberFormat="1" applyFont="1" applyBorder="1" applyAlignment="1">
      <alignment horizontal="center" vertical="center" wrapText="1"/>
      <protection/>
    </xf>
    <xf numFmtId="0" fontId="12" fillId="0" borderId="16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18" xfId="56" applyBorder="1" applyAlignment="1">
      <alignment vertical="center"/>
      <protection/>
    </xf>
    <xf numFmtId="0" fontId="6" fillId="0" borderId="0" xfId="56" applyFont="1">
      <alignment/>
      <protection/>
    </xf>
    <xf numFmtId="0" fontId="0" fillId="0" borderId="19" xfId="56" applyBorder="1" applyAlignment="1">
      <alignment vertical="center"/>
      <protection/>
    </xf>
    <xf numFmtId="0" fontId="0" fillId="0" borderId="20" xfId="56" applyBorder="1" applyAlignment="1">
      <alignment vertical="center"/>
      <protection/>
    </xf>
    <xf numFmtId="0" fontId="0" fillId="0" borderId="21" xfId="56" applyBorder="1" applyAlignment="1">
      <alignment vertical="center"/>
      <protection/>
    </xf>
    <xf numFmtId="0" fontId="15" fillId="0" borderId="14" xfId="56" applyNumberFormat="1" applyFont="1" applyBorder="1" applyAlignment="1">
      <alignment horizontal="center" vertical="center"/>
      <protection/>
    </xf>
    <xf numFmtId="0" fontId="15" fillId="0" borderId="10" xfId="56" applyNumberFormat="1" applyFont="1" applyBorder="1" applyAlignment="1">
      <alignment horizontal="center" vertical="center"/>
      <protection/>
    </xf>
    <xf numFmtId="0" fontId="12" fillId="0" borderId="22" xfId="56" applyNumberFormat="1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vertical="center" wrapText="1"/>
      <protection/>
    </xf>
    <xf numFmtId="0" fontId="12" fillId="0" borderId="23" xfId="56" applyFont="1" applyBorder="1" applyAlignment="1">
      <alignment horizontal="center" vertical="center" wrapText="1"/>
      <protection/>
    </xf>
    <xf numFmtId="16" fontId="17" fillId="0" borderId="10" xfId="56" applyNumberFormat="1" applyFont="1" applyBorder="1" applyAlignment="1">
      <alignment horizontal="center" vertical="center"/>
      <protection/>
    </xf>
    <xf numFmtId="0" fontId="18" fillId="0" borderId="23" xfId="56" applyFont="1" applyBorder="1" applyAlignment="1">
      <alignment vertical="center" wrapText="1"/>
      <protection/>
    </xf>
    <xf numFmtId="3" fontId="18" fillId="0" borderId="10" xfId="56" applyNumberFormat="1" applyFont="1" applyBorder="1" applyAlignment="1">
      <alignment horizontal="center" vertical="center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3" fillId="0" borderId="0" xfId="56" applyNumberFormat="1" applyFont="1" applyAlignment="1">
      <alignment horizontal="center"/>
      <protection/>
    </xf>
    <xf numFmtId="0" fontId="13" fillId="0" borderId="0" xfId="56" applyFont="1">
      <alignment/>
      <protection/>
    </xf>
    <xf numFmtId="167" fontId="14" fillId="0" borderId="0" xfId="56" applyNumberFormat="1" applyFont="1" applyAlignment="1">
      <alignment horizontal="right"/>
      <protection/>
    </xf>
    <xf numFmtId="0" fontId="0" fillId="0" borderId="0" xfId="56" applyFont="1">
      <alignment/>
      <protection/>
    </xf>
    <xf numFmtId="0" fontId="2" fillId="0" borderId="0" xfId="56" applyNumberFormat="1" applyFont="1" applyAlignment="1">
      <alignment horizontal="center"/>
      <protection/>
    </xf>
    <xf numFmtId="0" fontId="2" fillId="0" borderId="0" xfId="56" applyFont="1">
      <alignment/>
      <protection/>
    </xf>
    <xf numFmtId="167" fontId="2" fillId="0" borderId="0" xfId="56" applyNumberFormat="1" applyFont="1" applyAlignment="1">
      <alignment horizontal="center"/>
      <protection/>
    </xf>
    <xf numFmtId="0" fontId="15" fillId="0" borderId="14" xfId="56" applyNumberFormat="1" applyFont="1" applyFill="1" applyBorder="1" applyAlignment="1">
      <alignment horizontal="center" vertical="center" wrapText="1"/>
      <protection/>
    </xf>
    <xf numFmtId="0" fontId="15" fillId="0" borderId="14" xfId="56" applyFont="1" applyFill="1" applyBorder="1" applyAlignment="1">
      <alignment vertical="center" wrapText="1"/>
      <protection/>
    </xf>
    <xf numFmtId="3" fontId="15" fillId="0" borderId="13" xfId="56" applyNumberFormat="1" applyFont="1" applyFill="1" applyBorder="1" applyAlignment="1">
      <alignment horizontal="center" vertical="center"/>
      <protection/>
    </xf>
    <xf numFmtId="0" fontId="15" fillId="0" borderId="13" xfId="56" applyFont="1" applyFill="1" applyBorder="1" applyAlignment="1">
      <alignment vertical="center" wrapText="1"/>
      <protection/>
    </xf>
    <xf numFmtId="0" fontId="6" fillId="0" borderId="20" xfId="56" applyFont="1" applyBorder="1">
      <alignment/>
      <protection/>
    </xf>
    <xf numFmtId="0" fontId="15" fillId="0" borderId="10" xfId="56" applyFont="1" applyFill="1" applyBorder="1" applyAlignment="1">
      <alignment vertical="center" wrapText="1"/>
      <protection/>
    </xf>
    <xf numFmtId="0" fontId="18" fillId="0" borderId="10" xfId="56" applyFont="1" applyBorder="1" applyAlignment="1">
      <alignment vertical="center" wrapText="1"/>
      <protection/>
    </xf>
    <xf numFmtId="0" fontId="6" fillId="0" borderId="24" xfId="56" applyFont="1" applyBorder="1">
      <alignment/>
      <protection/>
    </xf>
    <xf numFmtId="0" fontId="6" fillId="0" borderId="24" xfId="56" applyFont="1" applyBorder="1" applyAlignment="1">
      <alignment horizontal="center"/>
      <protection/>
    </xf>
    <xf numFmtId="3" fontId="12" fillId="0" borderId="0" xfId="56" applyNumberFormat="1" applyFont="1" applyBorder="1" applyAlignment="1">
      <alignment horizontal="center"/>
      <protection/>
    </xf>
    <xf numFmtId="3" fontId="14" fillId="0" borderId="0" xfId="56" applyNumberFormat="1" applyFont="1" applyBorder="1" applyAlignment="1">
      <alignment horizontal="center"/>
      <protection/>
    </xf>
    <xf numFmtId="0" fontId="13" fillId="0" borderId="0" xfId="56" applyNumberFormat="1" applyFont="1" applyBorder="1" applyAlignment="1">
      <alignment horizontal="center"/>
      <protection/>
    </xf>
    <xf numFmtId="0" fontId="12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3" fontId="18" fillId="0" borderId="25" xfId="56" applyNumberFormat="1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3" fontId="12" fillId="0" borderId="26" xfId="56" applyNumberFormat="1" applyFont="1" applyBorder="1" applyAlignment="1">
      <alignment horizontal="center" vertical="center" wrapText="1"/>
      <protection/>
    </xf>
    <xf numFmtId="3" fontId="5" fillId="0" borderId="13" xfId="56" applyNumberFormat="1" applyFont="1" applyFill="1" applyBorder="1" applyAlignment="1">
      <alignment horizontal="center" vertical="center"/>
      <protection/>
    </xf>
    <xf numFmtId="3" fontId="5" fillId="0" borderId="25" xfId="56" applyNumberFormat="1" applyFont="1" applyFill="1" applyBorder="1" applyAlignment="1">
      <alignment horizontal="center" vertical="center"/>
      <protection/>
    </xf>
    <xf numFmtId="3" fontId="5" fillId="0" borderId="27" xfId="56" applyNumberFormat="1" applyFont="1" applyFill="1" applyBorder="1" applyAlignment="1">
      <alignment horizontal="center" vertical="center"/>
      <protection/>
    </xf>
    <xf numFmtId="167" fontId="15" fillId="0" borderId="11" xfId="56" applyNumberFormat="1" applyFont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/>
      <protection/>
    </xf>
    <xf numFmtId="3" fontId="5" fillId="0" borderId="16" xfId="56" applyNumberFormat="1" applyFont="1" applyFill="1" applyBorder="1" applyAlignment="1">
      <alignment horizontal="center" vertical="center"/>
      <protection/>
    </xf>
    <xf numFmtId="167" fontId="5" fillId="0" borderId="11" xfId="56" applyNumberFormat="1" applyFont="1" applyBorder="1" applyAlignment="1">
      <alignment horizontal="center" vertical="center" wrapText="1"/>
      <protection/>
    </xf>
    <xf numFmtId="0" fontId="17" fillId="0" borderId="14" xfId="56" applyNumberFormat="1" applyFont="1" applyBorder="1" applyAlignment="1">
      <alignment horizontal="center" vertical="center"/>
      <protection/>
    </xf>
    <xf numFmtId="0" fontId="17" fillId="0" borderId="14" xfId="56" applyFont="1" applyBorder="1" applyAlignment="1">
      <alignment vertical="center" wrapText="1"/>
      <protection/>
    </xf>
    <xf numFmtId="3" fontId="17" fillId="0" borderId="14" xfId="56" applyNumberFormat="1" applyFont="1" applyBorder="1" applyAlignment="1">
      <alignment horizontal="center" vertical="center"/>
      <protection/>
    </xf>
    <xf numFmtId="0" fontId="20" fillId="0" borderId="14" xfId="56" applyNumberFormat="1" applyFont="1" applyBorder="1" applyAlignment="1">
      <alignment horizontal="center" vertical="center"/>
      <protection/>
    </xf>
    <xf numFmtId="0" fontId="18" fillId="0" borderId="14" xfId="56" applyFont="1" applyBorder="1" applyAlignment="1">
      <alignment vertical="center" wrapText="1"/>
      <protection/>
    </xf>
    <xf numFmtId="3" fontId="18" fillId="0" borderId="14" xfId="56" applyNumberFormat="1" applyFont="1" applyBorder="1" applyAlignment="1">
      <alignment horizontal="center" vertical="center"/>
      <protection/>
    </xf>
    <xf numFmtId="0" fontId="16" fillId="0" borderId="14" xfId="56" applyFont="1" applyBorder="1" applyAlignment="1">
      <alignment vertical="center" wrapText="1"/>
      <protection/>
    </xf>
    <xf numFmtId="3" fontId="16" fillId="0" borderId="14" xfId="56" applyNumberFormat="1" applyFont="1" applyBorder="1" applyAlignment="1">
      <alignment horizontal="center" vertical="center"/>
      <protection/>
    </xf>
    <xf numFmtId="3" fontId="19" fillId="0" borderId="13" xfId="56" applyNumberFormat="1" applyFont="1" applyFill="1" applyBorder="1" applyAlignment="1">
      <alignment horizontal="center" vertical="center"/>
      <protection/>
    </xf>
    <xf numFmtId="3" fontId="19" fillId="0" borderId="10" xfId="56" applyNumberFormat="1" applyFont="1" applyBorder="1" applyAlignment="1">
      <alignment horizontal="center" vertical="center"/>
      <protection/>
    </xf>
    <xf numFmtId="3" fontId="17" fillId="0" borderId="14" xfId="56" applyNumberFormat="1" applyFont="1" applyFill="1" applyBorder="1" applyAlignment="1">
      <alignment horizontal="center" vertical="center"/>
      <protection/>
    </xf>
    <xf numFmtId="16" fontId="18" fillId="0" borderId="14" xfId="56" applyNumberFormat="1" applyFont="1" applyBorder="1" applyAlignment="1" quotePrefix="1">
      <alignment horizontal="center" vertical="center"/>
      <protection/>
    </xf>
    <xf numFmtId="0" fontId="6" fillId="27" borderId="0" xfId="56" applyFont="1" applyFill="1">
      <alignment/>
      <protection/>
    </xf>
    <xf numFmtId="16" fontId="21" fillId="0" borderId="14" xfId="56" applyNumberFormat="1" applyFont="1" applyBorder="1" applyAlignment="1">
      <alignment horizontal="center" vertical="center"/>
      <protection/>
    </xf>
    <xf numFmtId="3" fontId="19" fillId="0" borderId="14" xfId="56" applyNumberFormat="1" applyFont="1" applyBorder="1" applyAlignment="1">
      <alignment horizontal="center" vertical="center"/>
      <protection/>
    </xf>
    <xf numFmtId="0" fontId="12" fillId="0" borderId="14" xfId="56" applyNumberFormat="1" applyFont="1" applyFill="1" applyBorder="1" applyAlignment="1">
      <alignment horizontal="center" vertical="center"/>
      <protection/>
    </xf>
    <xf numFmtId="0" fontId="12" fillId="0" borderId="14" xfId="56" applyFont="1" applyFill="1" applyBorder="1" applyAlignment="1">
      <alignment vertical="center" wrapText="1"/>
      <protection/>
    </xf>
    <xf numFmtId="3" fontId="12" fillId="0" borderId="14" xfId="56" applyNumberFormat="1" applyFont="1" applyFill="1" applyBorder="1" applyAlignment="1">
      <alignment horizontal="center" vertical="center"/>
      <protection/>
    </xf>
    <xf numFmtId="16" fontId="18" fillId="0" borderId="14" xfId="56" applyNumberFormat="1" applyFont="1" applyBorder="1" applyAlignment="1">
      <alignment horizontal="center" vertical="center"/>
      <protection/>
    </xf>
    <xf numFmtId="16" fontId="17" fillId="0" borderId="25" xfId="56" applyNumberFormat="1" applyFont="1" applyBorder="1" applyAlignment="1">
      <alignment horizontal="center" vertical="center"/>
      <protection/>
    </xf>
    <xf numFmtId="0" fontId="19" fillId="0" borderId="14" xfId="56" applyFont="1" applyBorder="1" applyAlignment="1">
      <alignment vertical="center" wrapText="1"/>
      <protection/>
    </xf>
    <xf numFmtId="16" fontId="17" fillId="0" borderId="13" xfId="56" applyNumberFormat="1" applyFont="1" applyBorder="1" applyAlignment="1">
      <alignment horizontal="center" vertical="center"/>
      <protection/>
    </xf>
    <xf numFmtId="16" fontId="21" fillId="0" borderId="10" xfId="56" applyNumberFormat="1" applyFont="1" applyBorder="1" applyAlignment="1">
      <alignment horizontal="center" vertical="center"/>
      <protection/>
    </xf>
    <xf numFmtId="0" fontId="8" fillId="0" borderId="0" xfId="56" applyFont="1">
      <alignment/>
      <protection/>
    </xf>
    <xf numFmtId="16" fontId="21" fillId="0" borderId="13" xfId="56" applyNumberFormat="1" applyFont="1" applyBorder="1" applyAlignment="1">
      <alignment horizontal="center" vertical="center"/>
      <protection/>
    </xf>
    <xf numFmtId="3" fontId="16" fillId="0" borderId="13" xfId="56" applyNumberFormat="1" applyFont="1" applyBorder="1" applyAlignment="1">
      <alignment horizontal="center" vertical="center"/>
      <protection/>
    </xf>
    <xf numFmtId="3" fontId="5" fillId="0" borderId="10" xfId="56" applyNumberFormat="1" applyFont="1" applyBorder="1" applyAlignment="1">
      <alignment horizontal="center" vertical="center"/>
      <protection/>
    </xf>
    <xf numFmtId="16" fontId="18" fillId="0" borderId="13" xfId="56" applyNumberFormat="1" applyFont="1" applyBorder="1" applyAlignment="1">
      <alignment horizontal="center" vertical="center"/>
      <protection/>
    </xf>
    <xf numFmtId="0" fontId="12" fillId="0" borderId="13" xfId="56" applyNumberFormat="1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8" fillId="0" borderId="0" xfId="56" applyFont="1" applyBorder="1">
      <alignment/>
      <protection/>
    </xf>
    <xf numFmtId="16" fontId="18" fillId="0" borderId="10" xfId="56" applyNumberFormat="1" applyFont="1" applyBorder="1" applyAlignment="1">
      <alignment horizontal="center" vertical="center"/>
      <protection/>
    </xf>
    <xf numFmtId="0" fontId="17" fillId="0" borderId="29" xfId="56" applyNumberFormat="1" applyFont="1" applyBorder="1" applyAlignment="1">
      <alignment horizontal="center" vertical="center" shrinkToFit="1"/>
      <protection/>
    </xf>
    <xf numFmtId="0" fontId="17" fillId="0" borderId="29" xfId="56" applyFont="1" applyBorder="1" applyAlignment="1">
      <alignment vertical="center" wrapText="1"/>
      <protection/>
    </xf>
    <xf numFmtId="3" fontId="17" fillId="0" borderId="29" xfId="56" applyNumberFormat="1" applyFont="1" applyBorder="1" applyAlignment="1">
      <alignment horizontal="center" vertical="center"/>
      <protection/>
    </xf>
    <xf numFmtId="3" fontId="5" fillId="0" borderId="29" xfId="56" applyNumberFormat="1" applyFont="1" applyBorder="1" applyAlignment="1">
      <alignment horizontal="center" vertical="center"/>
      <protection/>
    </xf>
    <xf numFmtId="16" fontId="12" fillId="0" borderId="30" xfId="56" applyNumberFormat="1" applyFont="1" applyFill="1" applyBorder="1" applyAlignment="1">
      <alignment horizontal="center" vertical="center"/>
      <protection/>
    </xf>
    <xf numFmtId="0" fontId="12" fillId="0" borderId="13" xfId="56" applyFont="1" applyFill="1" applyBorder="1" applyAlignment="1">
      <alignment vertical="center"/>
      <protection/>
    </xf>
    <xf numFmtId="3" fontId="12" fillId="0" borderId="30" xfId="56" applyNumberFormat="1" applyFont="1" applyFill="1" applyBorder="1" applyAlignment="1">
      <alignment horizontal="center" vertical="center"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18" fillId="0" borderId="14" xfId="56" applyFont="1" applyBorder="1" applyAlignment="1">
      <alignment vertical="center"/>
      <protection/>
    </xf>
    <xf numFmtId="49" fontId="18" fillId="0" borderId="10" xfId="56" applyNumberFormat="1" applyFont="1" applyBorder="1" applyAlignment="1">
      <alignment horizontal="center" vertical="center"/>
      <protection/>
    </xf>
    <xf numFmtId="0" fontId="18" fillId="0" borderId="10" xfId="56" applyFont="1" applyBorder="1" applyAlignment="1">
      <alignment vertical="center"/>
      <protection/>
    </xf>
    <xf numFmtId="49" fontId="12" fillId="0" borderId="29" xfId="56" applyNumberFormat="1" applyFont="1" applyBorder="1" applyAlignment="1">
      <alignment horizontal="center" vertical="center"/>
      <protection/>
    </xf>
    <xf numFmtId="0" fontId="12" fillId="0" borderId="29" xfId="56" applyFont="1" applyBorder="1" applyAlignment="1">
      <alignment vertical="center"/>
      <protection/>
    </xf>
    <xf numFmtId="3" fontId="12" fillId="0" borderId="29" xfId="56" applyNumberFormat="1" applyFont="1" applyBorder="1" applyAlignment="1">
      <alignment horizontal="center" vertical="center"/>
      <protection/>
    </xf>
    <xf numFmtId="16" fontId="12" fillId="0" borderId="25" xfId="56" applyNumberFormat="1" applyFont="1" applyFill="1" applyBorder="1" applyAlignment="1">
      <alignment horizontal="center" vertical="center"/>
      <protection/>
    </xf>
    <xf numFmtId="0" fontId="17" fillId="0" borderId="25" xfId="56" applyFont="1" applyFill="1" applyBorder="1" applyAlignment="1">
      <alignment vertical="center"/>
      <protection/>
    </xf>
    <xf numFmtId="3" fontId="17" fillId="0" borderId="31" xfId="56" applyNumberFormat="1" applyFont="1" applyFill="1" applyBorder="1" applyAlignment="1">
      <alignment horizontal="center" vertical="center"/>
      <protection/>
    </xf>
    <xf numFmtId="0" fontId="12" fillId="0" borderId="12" xfId="56" applyNumberFormat="1" applyFont="1" applyFill="1" applyBorder="1" applyAlignment="1">
      <alignment horizontal="center" vertical="center"/>
      <protection/>
    </xf>
    <xf numFmtId="0" fontId="12" fillId="0" borderId="32" xfId="56" applyFont="1" applyFill="1" applyBorder="1" applyAlignment="1">
      <alignment vertical="center" wrapText="1"/>
      <protection/>
    </xf>
    <xf numFmtId="3" fontId="12" fillId="0" borderId="32" xfId="56" applyNumberFormat="1" applyFont="1" applyFill="1" applyBorder="1" applyAlignment="1">
      <alignment horizontal="center" vertical="center"/>
      <protection/>
    </xf>
    <xf numFmtId="0" fontId="0" fillId="0" borderId="0" xfId="56" applyFont="1" applyBorder="1">
      <alignment/>
      <protection/>
    </xf>
    <xf numFmtId="0" fontId="23" fillId="0" borderId="24" xfId="56" applyFont="1" applyBorder="1">
      <alignment/>
      <protection/>
    </xf>
    <xf numFmtId="0" fontId="23" fillId="0" borderId="24" xfId="56" applyFont="1" applyBorder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167" fontId="24" fillId="0" borderId="0" xfId="56" applyNumberFormat="1" applyFont="1" applyAlignment="1">
      <alignment horizontal="center"/>
      <protection/>
    </xf>
    <xf numFmtId="0" fontId="70" fillId="0" borderId="10" xfId="56" applyNumberFormat="1" applyFont="1" applyBorder="1" applyAlignment="1">
      <alignment horizontal="center" vertical="center" wrapText="1"/>
      <protection/>
    </xf>
    <xf numFmtId="0" fontId="70" fillId="0" borderId="10" xfId="56" applyFont="1" applyBorder="1" applyAlignment="1">
      <alignment horizontal="center" vertical="center" wrapText="1"/>
      <protection/>
    </xf>
    <xf numFmtId="167" fontId="71" fillId="0" borderId="11" xfId="56" applyNumberFormat="1" applyFont="1" applyBorder="1" applyAlignment="1">
      <alignment horizontal="center" wrapText="1"/>
      <protection/>
    </xf>
    <xf numFmtId="0" fontId="72" fillId="0" borderId="0" xfId="56" applyFont="1" applyAlignment="1">
      <alignment horizontal="center" vertical="center" wrapText="1"/>
      <protection/>
    </xf>
    <xf numFmtId="0" fontId="70" fillId="0" borderId="12" xfId="56" applyNumberFormat="1" applyFont="1" applyFill="1" applyBorder="1" applyAlignment="1">
      <alignment horizontal="center" vertical="center" wrapText="1"/>
      <protection/>
    </xf>
    <xf numFmtId="0" fontId="70" fillId="0" borderId="12" xfId="56" applyFont="1" applyFill="1" applyBorder="1" applyAlignment="1">
      <alignment vertical="center" wrapText="1"/>
      <protection/>
    </xf>
    <xf numFmtId="3" fontId="70" fillId="0" borderId="13" xfId="56" applyNumberFormat="1" applyFont="1" applyFill="1" applyBorder="1" applyAlignment="1">
      <alignment horizontal="center" vertical="center"/>
      <protection/>
    </xf>
    <xf numFmtId="3" fontId="71" fillId="0" borderId="13" xfId="56" applyNumberFormat="1" applyFont="1" applyFill="1" applyBorder="1" applyAlignment="1">
      <alignment horizontal="center" vertical="center"/>
      <protection/>
    </xf>
    <xf numFmtId="0" fontId="72" fillId="0" borderId="0" xfId="56" applyFont="1" applyAlignment="1">
      <alignment horizontal="center" wrapText="1"/>
      <protection/>
    </xf>
    <xf numFmtId="16" fontId="73" fillId="0" borderId="14" xfId="56" applyNumberFormat="1" applyFont="1" applyBorder="1" applyAlignment="1">
      <alignment horizontal="center" vertical="center"/>
      <protection/>
    </xf>
    <xf numFmtId="0" fontId="73" fillId="0" borderId="14" xfId="56" applyFont="1" applyBorder="1" applyAlignment="1">
      <alignment vertical="center" wrapText="1"/>
      <protection/>
    </xf>
    <xf numFmtId="3" fontId="73" fillId="0" borderId="14" xfId="56" applyNumberFormat="1" applyFont="1" applyBorder="1" applyAlignment="1">
      <alignment horizontal="center" vertical="center"/>
      <protection/>
    </xf>
    <xf numFmtId="0" fontId="74" fillId="0" borderId="0" xfId="56" applyFont="1">
      <alignment/>
      <protection/>
    </xf>
    <xf numFmtId="16" fontId="73" fillId="0" borderId="14" xfId="56" applyNumberFormat="1" applyFont="1" applyBorder="1" applyAlignment="1" quotePrefix="1">
      <alignment horizontal="center" vertical="center"/>
      <protection/>
    </xf>
    <xf numFmtId="0" fontId="75" fillId="0" borderId="14" xfId="56" applyFont="1" applyBorder="1" applyAlignment="1">
      <alignment vertical="center" wrapText="1"/>
      <protection/>
    </xf>
    <xf numFmtId="3" fontId="75" fillId="0" borderId="14" xfId="56" applyNumberFormat="1" applyFont="1" applyBorder="1" applyAlignment="1">
      <alignment horizontal="center" vertical="center"/>
      <protection/>
    </xf>
    <xf numFmtId="0" fontId="76" fillId="0" borderId="14" xfId="56" applyFont="1" applyBorder="1" applyAlignment="1">
      <alignment vertical="center" wrapText="1"/>
      <protection/>
    </xf>
    <xf numFmtId="3" fontId="76" fillId="0" borderId="14" xfId="56" applyNumberFormat="1" applyFont="1" applyBorder="1" applyAlignment="1">
      <alignment horizontal="center" vertical="center"/>
      <protection/>
    </xf>
    <xf numFmtId="0" fontId="74" fillId="0" borderId="0" xfId="56" applyFont="1" applyBorder="1">
      <alignment/>
      <protection/>
    </xf>
    <xf numFmtId="0" fontId="77" fillId="0" borderId="13" xfId="56" applyFont="1" applyBorder="1" applyAlignment="1">
      <alignment horizontal="center" vertical="center"/>
      <protection/>
    </xf>
    <xf numFmtId="0" fontId="78" fillId="0" borderId="14" xfId="56" applyNumberFormat="1" applyFont="1" applyBorder="1" applyAlignment="1">
      <alignment horizontal="center" vertical="center"/>
      <protection/>
    </xf>
    <xf numFmtId="0" fontId="78" fillId="0" borderId="14" xfId="56" applyFont="1" applyBorder="1" applyAlignment="1">
      <alignment vertical="center" wrapText="1"/>
      <protection/>
    </xf>
    <xf numFmtId="3" fontId="78" fillId="0" borderId="14" xfId="56" applyNumberFormat="1" applyFont="1" applyFill="1" applyBorder="1" applyAlignment="1">
      <alignment horizontal="center" vertical="center"/>
      <protection/>
    </xf>
    <xf numFmtId="0" fontId="72" fillId="27" borderId="0" xfId="56" applyFont="1" applyFill="1">
      <alignment/>
      <protection/>
    </xf>
    <xf numFmtId="0" fontId="72" fillId="0" borderId="0" xfId="56" applyFont="1">
      <alignment/>
      <protection/>
    </xf>
    <xf numFmtId="0" fontId="75" fillId="0" borderId="14" xfId="56" applyFont="1" applyBorder="1" applyAlignment="1">
      <alignment horizontal="left" vertical="center" wrapText="1"/>
      <protection/>
    </xf>
    <xf numFmtId="3" fontId="72" fillId="0" borderId="0" xfId="56" applyNumberFormat="1" applyFont="1">
      <alignment/>
      <protection/>
    </xf>
    <xf numFmtId="16" fontId="78" fillId="0" borderId="10" xfId="56" applyNumberFormat="1" applyFont="1" applyBorder="1" applyAlignment="1">
      <alignment horizontal="center" vertical="center"/>
      <protection/>
    </xf>
    <xf numFmtId="16" fontId="78" fillId="0" borderId="25" xfId="56" applyNumberFormat="1" applyFont="1" applyBorder="1" applyAlignment="1">
      <alignment horizontal="center" vertical="center"/>
      <protection/>
    </xf>
    <xf numFmtId="0" fontId="73" fillId="0" borderId="10" xfId="56" applyFont="1" applyBorder="1" applyAlignment="1">
      <alignment vertical="center" wrapText="1"/>
      <protection/>
    </xf>
    <xf numFmtId="3" fontId="73" fillId="0" borderId="10" xfId="56" applyNumberFormat="1" applyFont="1" applyBorder="1" applyAlignment="1">
      <alignment horizontal="center" vertical="center"/>
      <protection/>
    </xf>
    <xf numFmtId="3" fontId="71" fillId="0" borderId="10" xfId="56" applyNumberFormat="1" applyFont="1" applyBorder="1" applyAlignment="1">
      <alignment horizontal="center" vertical="center"/>
      <protection/>
    </xf>
    <xf numFmtId="0" fontId="79" fillId="0" borderId="0" xfId="56" applyFont="1">
      <alignment/>
      <protection/>
    </xf>
    <xf numFmtId="0" fontId="79" fillId="0" borderId="0" xfId="56" applyFont="1" applyBorder="1">
      <alignment/>
      <protection/>
    </xf>
    <xf numFmtId="0" fontId="70" fillId="0" borderId="12" xfId="56" applyNumberFormat="1" applyFont="1" applyFill="1" applyBorder="1" applyAlignment="1">
      <alignment horizontal="center" vertical="center"/>
      <protection/>
    </xf>
    <xf numFmtId="0" fontId="70" fillId="0" borderId="32" xfId="56" applyFont="1" applyFill="1" applyBorder="1" applyAlignment="1">
      <alignment vertical="center" wrapText="1"/>
      <protection/>
    </xf>
    <xf numFmtId="3" fontId="70" fillId="0" borderId="32" xfId="56" applyNumberFormat="1" applyFont="1" applyFill="1" applyBorder="1" applyAlignment="1">
      <alignment horizontal="center" vertical="center"/>
      <protection/>
    </xf>
    <xf numFmtId="3" fontId="71" fillId="0" borderId="12" xfId="56" applyNumberFormat="1" applyFont="1" applyFill="1" applyBorder="1" applyAlignment="1">
      <alignment horizontal="center" vertical="center"/>
      <protection/>
    </xf>
    <xf numFmtId="0" fontId="80" fillId="0" borderId="0" xfId="56" applyFont="1">
      <alignment/>
      <protection/>
    </xf>
    <xf numFmtId="0" fontId="72" fillId="0" borderId="24" xfId="56" applyFont="1" applyBorder="1">
      <alignment/>
      <protection/>
    </xf>
    <xf numFmtId="0" fontId="72" fillId="0" borderId="24" xfId="56" applyFont="1" applyBorder="1" applyAlignment="1">
      <alignment horizontal="center"/>
      <protection/>
    </xf>
    <xf numFmtId="0" fontId="81" fillId="0" borderId="24" xfId="56" applyFont="1" applyBorder="1" applyAlignment="1">
      <alignment horizontal="center"/>
      <protection/>
    </xf>
    <xf numFmtId="0" fontId="72" fillId="0" borderId="0" xfId="56" applyFont="1" applyAlignment="1">
      <alignment horizontal="center"/>
      <protection/>
    </xf>
    <xf numFmtId="0" fontId="81" fillId="0" borderId="0" xfId="56" applyFont="1" applyAlignment="1">
      <alignment horizontal="center"/>
      <protection/>
    </xf>
    <xf numFmtId="0" fontId="82" fillId="0" borderId="0" xfId="56" applyNumberFormat="1" applyFont="1" applyAlignment="1">
      <alignment horizontal="center"/>
      <protection/>
    </xf>
    <xf numFmtId="0" fontId="82" fillId="0" borderId="0" xfId="56" applyFont="1">
      <alignment/>
      <protection/>
    </xf>
    <xf numFmtId="167" fontId="82" fillId="0" borderId="0" xfId="56" applyNumberFormat="1" applyFont="1" applyAlignment="1">
      <alignment horizontal="center"/>
      <protection/>
    </xf>
    <xf numFmtId="167" fontId="83" fillId="0" borderId="0" xfId="56" applyNumberFormat="1" applyFont="1" applyAlignment="1">
      <alignment horizontal="center"/>
      <protection/>
    </xf>
    <xf numFmtId="3" fontId="76" fillId="0" borderId="13" xfId="56" applyNumberFormat="1" applyFont="1" applyFill="1" applyBorder="1" applyAlignment="1">
      <alignment horizontal="center" vertical="center"/>
      <protection/>
    </xf>
    <xf numFmtId="167" fontId="15" fillId="0" borderId="11" xfId="56" applyNumberFormat="1" applyFont="1" applyBorder="1" applyAlignment="1">
      <alignment horizontal="center" vertical="center" wrapText="1"/>
      <protection/>
    </xf>
    <xf numFmtId="3" fontId="19" fillId="0" borderId="25" xfId="56" applyNumberFormat="1" applyFont="1" applyBorder="1" applyAlignment="1">
      <alignment horizontal="center" vertical="center"/>
      <protection/>
    </xf>
    <xf numFmtId="3" fontId="5" fillId="0" borderId="25" xfId="56" applyNumberFormat="1" applyFont="1" applyBorder="1" applyAlignment="1">
      <alignment horizontal="center" vertical="center"/>
      <protection/>
    </xf>
    <xf numFmtId="3" fontId="5" fillId="0" borderId="33" xfId="56" applyNumberFormat="1" applyFont="1" applyBorder="1" applyAlignment="1">
      <alignment horizontal="center" vertical="center"/>
      <protection/>
    </xf>
    <xf numFmtId="0" fontId="84" fillId="0" borderId="14" xfId="56" applyFont="1" applyBorder="1" applyAlignment="1">
      <alignment vertical="center" wrapText="1"/>
      <protection/>
    </xf>
    <xf numFmtId="3" fontId="84" fillId="0" borderId="14" xfId="56" applyNumberFormat="1" applyFont="1" applyBorder="1" applyAlignment="1">
      <alignment horizontal="center" vertical="center"/>
      <protection/>
    </xf>
    <xf numFmtId="3" fontId="73" fillId="0" borderId="13" xfId="56" applyNumberFormat="1" applyFont="1" applyFill="1" applyBorder="1" applyAlignment="1">
      <alignment horizontal="center" vertical="center"/>
      <protection/>
    </xf>
    <xf numFmtId="0" fontId="73" fillId="0" borderId="13" xfId="56" applyNumberFormat="1" applyFont="1" applyFill="1" applyBorder="1" applyAlignment="1">
      <alignment horizontal="center" vertical="center" wrapText="1"/>
      <protection/>
    </xf>
    <xf numFmtId="0" fontId="73" fillId="0" borderId="13" xfId="56" applyFont="1" applyFill="1" applyBorder="1" applyAlignment="1">
      <alignment vertical="center" wrapText="1"/>
      <protection/>
    </xf>
    <xf numFmtId="3" fontId="71" fillId="30" borderId="13" xfId="56" applyNumberFormat="1" applyFont="1" applyFill="1" applyBorder="1" applyAlignment="1">
      <alignment horizontal="center" vertical="center"/>
      <protection/>
    </xf>
    <xf numFmtId="16" fontId="73" fillId="30" borderId="14" xfId="56" applyNumberFormat="1" applyFont="1" applyFill="1" applyBorder="1" applyAlignment="1">
      <alignment horizontal="center" vertical="center"/>
      <protection/>
    </xf>
    <xf numFmtId="0" fontId="73" fillId="30" borderId="14" xfId="56" applyFont="1" applyFill="1" applyBorder="1" applyAlignment="1">
      <alignment vertical="center" wrapText="1"/>
      <protection/>
    </xf>
    <xf numFmtId="3" fontId="73" fillId="30" borderId="14" xfId="56" applyNumberFormat="1" applyFont="1" applyFill="1" applyBorder="1" applyAlignment="1">
      <alignment horizontal="center" vertical="center"/>
      <protection/>
    </xf>
    <xf numFmtId="16" fontId="85" fillId="31" borderId="14" xfId="56" applyNumberFormat="1" applyFont="1" applyFill="1" applyBorder="1" applyAlignment="1">
      <alignment horizontal="center" vertical="center"/>
      <protection/>
    </xf>
    <xf numFmtId="0" fontId="71" fillId="31" borderId="13" xfId="56" applyFont="1" applyFill="1" applyBorder="1" applyAlignment="1">
      <alignment vertical="center" wrapText="1"/>
      <protection/>
    </xf>
    <xf numFmtId="3" fontId="71" fillId="31" borderId="13" xfId="56" applyNumberFormat="1" applyFont="1" applyFill="1" applyBorder="1" applyAlignment="1">
      <alignment horizontal="center" vertical="center"/>
      <protection/>
    </xf>
    <xf numFmtId="16" fontId="71" fillId="31" borderId="14" xfId="56" applyNumberFormat="1" applyFont="1" applyFill="1" applyBorder="1" applyAlignment="1">
      <alignment horizontal="center" vertical="center"/>
      <protection/>
    </xf>
    <xf numFmtId="0" fontId="76" fillId="31" borderId="14" xfId="56" applyFont="1" applyFill="1" applyBorder="1" applyAlignment="1">
      <alignment vertical="center" wrapText="1"/>
      <protection/>
    </xf>
    <xf numFmtId="3" fontId="76" fillId="31" borderId="14" xfId="56" applyNumberFormat="1" applyFont="1" applyFill="1" applyBorder="1" applyAlignment="1">
      <alignment horizontal="center" vertical="center"/>
      <protection/>
    </xf>
    <xf numFmtId="3" fontId="76" fillId="31" borderId="13" xfId="56" applyNumberFormat="1" applyFont="1" applyFill="1" applyBorder="1" applyAlignment="1">
      <alignment horizontal="center" vertical="center"/>
      <protection/>
    </xf>
    <xf numFmtId="3" fontId="71" fillId="0" borderId="25" xfId="56" applyNumberFormat="1" applyFont="1" applyFill="1" applyBorder="1" applyAlignment="1">
      <alignment horizontal="center" vertical="center"/>
      <protection/>
    </xf>
    <xf numFmtId="1" fontId="86" fillId="0" borderId="0" xfId="0" applyNumberFormat="1" applyFont="1" applyAlignment="1">
      <alignment/>
    </xf>
    <xf numFmtId="3" fontId="70" fillId="0" borderId="34" xfId="0" applyNumberFormat="1" applyFont="1" applyBorder="1" applyAlignment="1">
      <alignment horizontal="center"/>
    </xf>
    <xf numFmtId="3" fontId="70" fillId="0" borderId="35" xfId="0" applyNumberFormat="1" applyFont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1" fontId="87" fillId="0" borderId="36" xfId="0" applyNumberFormat="1" applyFont="1" applyBorder="1" applyAlignment="1">
      <alignment horizontal="center"/>
    </xf>
    <xf numFmtId="0" fontId="87" fillId="0" borderId="14" xfId="0" applyFont="1" applyBorder="1" applyAlignment="1">
      <alignment/>
    </xf>
    <xf numFmtId="3" fontId="87" fillId="0" borderId="14" xfId="0" applyNumberFormat="1" applyFont="1" applyBorder="1" applyAlignment="1">
      <alignment horizontal="center"/>
    </xf>
    <xf numFmtId="3" fontId="87" fillId="0" borderId="37" xfId="0" applyNumberFormat="1" applyFont="1" applyBorder="1" applyAlignment="1">
      <alignment horizontal="center"/>
    </xf>
    <xf numFmtId="1" fontId="85" fillId="0" borderId="36" xfId="0" applyNumberFormat="1" applyFont="1" applyBorder="1" applyAlignment="1">
      <alignment horizontal="center"/>
    </xf>
    <xf numFmtId="0" fontId="85" fillId="0" borderId="14" xfId="0" applyFont="1" applyBorder="1" applyAlignment="1">
      <alignment/>
    </xf>
    <xf numFmtId="3" fontId="85" fillId="0" borderId="14" xfId="0" applyNumberFormat="1" applyFont="1" applyBorder="1" applyAlignment="1">
      <alignment horizontal="center"/>
    </xf>
    <xf numFmtId="3" fontId="85" fillId="0" borderId="37" xfId="0" applyNumberFormat="1" applyFont="1" applyBorder="1" applyAlignment="1">
      <alignment horizontal="center"/>
    </xf>
    <xf numFmtId="1" fontId="71" fillId="30" borderId="38" xfId="0" applyNumberFormat="1" applyFont="1" applyFill="1" applyBorder="1" applyAlignment="1">
      <alignment horizontal="center"/>
    </xf>
    <xf numFmtId="0" fontId="71" fillId="30" borderId="13" xfId="0" applyFont="1" applyFill="1" applyBorder="1" applyAlignment="1">
      <alignment/>
    </xf>
    <xf numFmtId="3" fontId="71" fillId="30" borderId="13" xfId="0" applyNumberFormat="1" applyFont="1" applyFill="1" applyBorder="1" applyAlignment="1">
      <alignment horizontal="center"/>
    </xf>
    <xf numFmtId="3" fontId="71" fillId="30" borderId="39" xfId="0" applyNumberFormat="1" applyFont="1" applyFill="1" applyBorder="1" applyAlignment="1">
      <alignment horizontal="center"/>
    </xf>
    <xf numFmtId="1" fontId="71" fillId="31" borderId="38" xfId="0" applyNumberFormat="1" applyFont="1" applyFill="1" applyBorder="1" applyAlignment="1">
      <alignment horizontal="center"/>
    </xf>
    <xf numFmtId="0" fontId="71" fillId="31" borderId="13" xfId="0" applyFont="1" applyFill="1" applyBorder="1" applyAlignment="1">
      <alignment/>
    </xf>
    <xf numFmtId="3" fontId="71" fillId="31" borderId="13" xfId="0" applyNumberFormat="1" applyFont="1" applyFill="1" applyBorder="1" applyAlignment="1">
      <alignment horizontal="center"/>
    </xf>
    <xf numFmtId="3" fontId="71" fillId="31" borderId="3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0" fillId="0" borderId="0" xfId="0" applyFont="1" applyAlignment="1">
      <alignment horizontal="center" wrapText="1"/>
    </xf>
    <xf numFmtId="16" fontId="21" fillId="0" borderId="14" xfId="56" applyNumberFormat="1" applyFont="1" applyBorder="1" applyAlignment="1">
      <alignment horizontal="center" vertical="center"/>
      <protection/>
    </xf>
    <xf numFmtId="16" fontId="21" fillId="0" borderId="10" xfId="56" applyNumberFormat="1" applyFont="1" applyBorder="1" applyAlignment="1">
      <alignment horizontal="center" vertical="center"/>
      <protection/>
    </xf>
    <xf numFmtId="3" fontId="16" fillId="0" borderId="10" xfId="56" applyNumberFormat="1" applyFont="1" applyBorder="1" applyAlignment="1">
      <alignment horizontal="center" vertical="center"/>
      <protection/>
    </xf>
    <xf numFmtId="3" fontId="16" fillId="0" borderId="13" xfId="56" applyNumberFormat="1" applyFont="1" applyBorder="1" applyAlignment="1">
      <alignment horizontal="center" vertical="center"/>
      <protection/>
    </xf>
    <xf numFmtId="3" fontId="19" fillId="0" borderId="10" xfId="56" applyNumberFormat="1" applyFont="1" applyBorder="1" applyAlignment="1">
      <alignment horizontal="center" vertical="center"/>
      <protection/>
    </xf>
    <xf numFmtId="3" fontId="19" fillId="0" borderId="13" xfId="56" applyNumberFormat="1" applyFont="1" applyBorder="1" applyAlignment="1">
      <alignment horizontal="center" vertical="center"/>
      <protection/>
    </xf>
    <xf numFmtId="16" fontId="73" fillId="0" borderId="10" xfId="56" applyNumberFormat="1" applyFont="1" applyBorder="1" applyAlignment="1" quotePrefix="1">
      <alignment horizontal="center" vertical="center"/>
      <protection/>
    </xf>
    <xf numFmtId="16" fontId="73" fillId="0" borderId="25" xfId="56" applyNumberFormat="1" applyFont="1" applyBorder="1" applyAlignment="1" quotePrefix="1">
      <alignment horizontal="center" vertical="center"/>
      <protection/>
    </xf>
    <xf numFmtId="0" fontId="77" fillId="0" borderId="13" xfId="56" applyFont="1" applyBorder="1" applyAlignment="1">
      <alignment horizontal="center" vertical="center"/>
      <protection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1" fontId="70" fillId="0" borderId="44" xfId="0" applyNumberFormat="1" applyFont="1" applyBorder="1" applyAlignment="1">
      <alignment horizontal="center"/>
    </xf>
    <xf numFmtId="1" fontId="70" fillId="0" borderId="34" xfId="0" applyNumberFormat="1" applyFont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0" fillId="0" borderId="0" xfId="0" applyAlignment="1">
      <alignment/>
    </xf>
    <xf numFmtId="0" fontId="76" fillId="0" borderId="0" xfId="0" applyFont="1" applyBorder="1" applyAlignment="1">
      <alignment horizontal="right"/>
    </xf>
    <xf numFmtId="1" fontId="70" fillId="0" borderId="45" xfId="0" applyNumberFormat="1" applyFont="1" applyBorder="1" applyAlignment="1">
      <alignment horizontal="center" vertical="center" wrapText="1"/>
    </xf>
    <xf numFmtId="1" fontId="70" fillId="0" borderId="46" xfId="0" applyNumberFormat="1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13" fillId="0" borderId="0" xfId="56" applyNumberFormat="1" applyFont="1" applyBorder="1" applyAlignment="1">
      <alignment horizontal="center"/>
      <protection/>
    </xf>
    <xf numFmtId="3" fontId="15" fillId="0" borderId="10" xfId="56" applyNumberFormat="1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3" fontId="5" fillId="0" borderId="10" xfId="56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2"/>
  <sheetViews>
    <sheetView view="pageLayout" zoomScaleSheetLayoutView="100" workbookViewId="0" topLeftCell="A1">
      <selection activeCell="B5" sqref="B5"/>
    </sheetView>
  </sheetViews>
  <sheetFormatPr defaultColWidth="9.140625" defaultRowHeight="24.75" customHeight="1"/>
  <cols>
    <col min="1" max="1" width="6.8515625" style="43" customWidth="1"/>
    <col min="2" max="2" width="70.8515625" style="44" customWidth="1"/>
    <col min="3" max="3" width="13.28125" style="45" customWidth="1"/>
    <col min="4" max="4" width="12.57421875" style="45" customWidth="1"/>
    <col min="5" max="5" width="13.28125" style="45" customWidth="1"/>
    <col min="6" max="6" width="8.421875" style="126" customWidth="1"/>
    <col min="7" max="16384" width="9.140625" style="42" customWidth="1"/>
  </cols>
  <sheetData>
    <row r="1" spans="1:6" s="4" customFormat="1" ht="33.75" customHeight="1" thickBot="1">
      <c r="A1" s="1"/>
      <c r="B1" s="2" t="s">
        <v>0</v>
      </c>
      <c r="C1" s="66" t="s">
        <v>139</v>
      </c>
      <c r="D1" s="66" t="s">
        <v>138</v>
      </c>
      <c r="E1" s="176" t="s">
        <v>140</v>
      </c>
      <c r="F1" s="69" t="s">
        <v>133</v>
      </c>
    </row>
    <row r="2" spans="1:6" s="8" customFormat="1" ht="23.25" customHeight="1" thickTop="1">
      <c r="A2" s="5" t="s">
        <v>10</v>
      </c>
      <c r="B2" s="6" t="s">
        <v>11</v>
      </c>
      <c r="C2" s="7">
        <f>SUM(C3,C7)</f>
        <v>128899</v>
      </c>
      <c r="D2" s="7">
        <f>SUM(D3,D7)</f>
        <v>128139</v>
      </c>
      <c r="E2" s="7">
        <f>SUM(E3,E7)</f>
        <v>115165</v>
      </c>
      <c r="F2" s="63">
        <f>(E2/D2)*100</f>
        <v>89.8750575546867</v>
      </c>
    </row>
    <row r="3" spans="1:6" s="14" customFormat="1" ht="21" customHeight="1">
      <c r="A3" s="70" t="s">
        <v>3</v>
      </c>
      <c r="B3" s="71" t="s">
        <v>47</v>
      </c>
      <c r="C3" s="72">
        <f>SUM(C4:C6)</f>
        <v>35899</v>
      </c>
      <c r="D3" s="72">
        <f>SUM(D4,D5,D6)</f>
        <v>33500</v>
      </c>
      <c r="E3" s="72">
        <f>SUM(E5,E6,E4)</f>
        <v>21227</v>
      </c>
      <c r="F3" s="63">
        <f aca="true" t="shared" si="0" ref="F3:F24">(E3/D3)*100</f>
        <v>63.364179104477614</v>
      </c>
    </row>
    <row r="4" spans="1:6" s="14" customFormat="1" ht="18" customHeight="1">
      <c r="A4" s="73" t="s">
        <v>44</v>
      </c>
      <c r="B4" s="74" t="s">
        <v>141</v>
      </c>
      <c r="C4" s="75">
        <v>9030</v>
      </c>
      <c r="D4" s="75">
        <v>15400</v>
      </c>
      <c r="E4" s="75">
        <v>15458</v>
      </c>
      <c r="F4" s="63">
        <f t="shared" si="0"/>
        <v>100.37662337662339</v>
      </c>
    </row>
    <row r="5" spans="1:6" s="14" customFormat="1" ht="18" customHeight="1">
      <c r="A5" s="73" t="s">
        <v>44</v>
      </c>
      <c r="B5" s="74" t="s">
        <v>45</v>
      </c>
      <c r="C5" s="75">
        <v>25869</v>
      </c>
      <c r="D5" s="75">
        <v>17900</v>
      </c>
      <c r="E5" s="75">
        <v>5568</v>
      </c>
      <c r="F5" s="63">
        <f t="shared" si="0"/>
        <v>31.10614525139665</v>
      </c>
    </row>
    <row r="6" spans="1:6" s="14" customFormat="1" ht="18" customHeight="1">
      <c r="A6" s="73" t="s">
        <v>44</v>
      </c>
      <c r="B6" s="74" t="s">
        <v>46</v>
      </c>
      <c r="C6" s="75">
        <v>1000</v>
      </c>
      <c r="D6" s="75">
        <v>200</v>
      </c>
      <c r="E6" s="75">
        <v>201</v>
      </c>
      <c r="F6" s="63">
        <f t="shared" si="0"/>
        <v>100.49999999999999</v>
      </c>
    </row>
    <row r="7" spans="1:6" s="14" customFormat="1" ht="21" customHeight="1">
      <c r="A7" s="70" t="s">
        <v>4</v>
      </c>
      <c r="B7" s="71" t="s">
        <v>48</v>
      </c>
      <c r="C7" s="80">
        <f>SUM(C8,C11)</f>
        <v>93000</v>
      </c>
      <c r="D7" s="80">
        <f>SUM(D8,D11,D13,D14)</f>
        <v>94639</v>
      </c>
      <c r="E7" s="80">
        <f>SUM(E8,E11,E13,E14)</f>
        <v>93938</v>
      </c>
      <c r="F7" s="63">
        <f t="shared" si="0"/>
        <v>99.25929056731368</v>
      </c>
    </row>
    <row r="8" spans="1:8" s="22" customFormat="1" ht="18" customHeight="1">
      <c r="A8" s="81" t="s">
        <v>29</v>
      </c>
      <c r="B8" s="74" t="s">
        <v>21</v>
      </c>
      <c r="C8" s="75">
        <f>SUM(C9:C10)</f>
        <v>82000</v>
      </c>
      <c r="D8" s="75">
        <f>SUM(D9:D10)</f>
        <v>82300</v>
      </c>
      <c r="E8" s="75">
        <f>SUM(E9:E10)</f>
        <v>81426</v>
      </c>
      <c r="F8" s="63">
        <f t="shared" si="0"/>
        <v>98.93803159173754</v>
      </c>
      <c r="H8" s="82"/>
    </row>
    <row r="9" spans="1:8" s="22" customFormat="1" ht="15" customHeight="1">
      <c r="A9" s="221"/>
      <c r="B9" s="76" t="s">
        <v>30</v>
      </c>
      <c r="C9" s="77">
        <v>2000</v>
      </c>
      <c r="D9" s="77">
        <v>2000</v>
      </c>
      <c r="E9" s="77">
        <v>1927</v>
      </c>
      <c r="F9" s="78">
        <f t="shared" si="0"/>
        <v>96.35000000000001</v>
      </c>
      <c r="H9" s="82"/>
    </row>
    <row r="10" spans="1:8" s="22" customFormat="1" ht="15" customHeight="1">
      <c r="A10" s="221"/>
      <c r="B10" s="76" t="s">
        <v>31</v>
      </c>
      <c r="C10" s="77">
        <v>80000</v>
      </c>
      <c r="D10" s="77">
        <v>80300</v>
      </c>
      <c r="E10" s="77">
        <v>79499</v>
      </c>
      <c r="F10" s="78">
        <f t="shared" si="0"/>
        <v>99.0024906600249</v>
      </c>
      <c r="H10" s="82"/>
    </row>
    <row r="11" spans="1:6" s="22" customFormat="1" ht="18" customHeight="1">
      <c r="A11" s="81" t="s">
        <v>49</v>
      </c>
      <c r="B11" s="74" t="s">
        <v>13</v>
      </c>
      <c r="C11" s="75">
        <f>SUM(C12)</f>
        <v>11000</v>
      </c>
      <c r="D11" s="75">
        <f>SUM(D12)</f>
        <v>11500</v>
      </c>
      <c r="E11" s="75">
        <f>SUM(E12)</f>
        <v>11641</v>
      </c>
      <c r="F11" s="63">
        <f t="shared" si="0"/>
        <v>101.22608695652173</v>
      </c>
    </row>
    <row r="12" spans="1:6" s="22" customFormat="1" ht="15" customHeight="1">
      <c r="A12" s="83"/>
      <c r="B12" s="76" t="s">
        <v>32</v>
      </c>
      <c r="C12" s="77">
        <v>11000</v>
      </c>
      <c r="D12" s="77">
        <v>11500</v>
      </c>
      <c r="E12" s="77">
        <v>11641</v>
      </c>
      <c r="F12" s="78">
        <f t="shared" si="0"/>
        <v>101.22608695652173</v>
      </c>
    </row>
    <row r="13" spans="1:8" s="22" customFormat="1" ht="18" customHeight="1">
      <c r="A13" s="81" t="s">
        <v>91</v>
      </c>
      <c r="B13" s="74" t="s">
        <v>92</v>
      </c>
      <c r="C13" s="75">
        <v>0</v>
      </c>
      <c r="D13" s="75">
        <v>139</v>
      </c>
      <c r="E13" s="75">
        <v>139</v>
      </c>
      <c r="F13" s="63">
        <f>(E13/D13)*100</f>
        <v>100</v>
      </c>
      <c r="H13" s="82"/>
    </row>
    <row r="14" spans="1:8" s="22" customFormat="1" ht="18" customHeight="1">
      <c r="A14" s="81" t="s">
        <v>93</v>
      </c>
      <c r="B14" s="74" t="s">
        <v>94</v>
      </c>
      <c r="C14" s="75">
        <v>0</v>
      </c>
      <c r="D14" s="75">
        <v>700</v>
      </c>
      <c r="E14" s="75">
        <v>732</v>
      </c>
      <c r="F14" s="63">
        <f t="shared" si="0"/>
        <v>104.57142857142858</v>
      </c>
      <c r="H14" s="82"/>
    </row>
    <row r="15" spans="1:6" s="22" customFormat="1" ht="23.25" customHeight="1">
      <c r="A15" s="85" t="s">
        <v>12</v>
      </c>
      <c r="B15" s="86" t="s">
        <v>42</v>
      </c>
      <c r="C15" s="87">
        <f>SUM(C16,C24,C28,C33,C34,C27)</f>
        <v>169538</v>
      </c>
      <c r="D15" s="87">
        <f>SUM(D16,D24,D28,D33,D34)</f>
        <v>177543</v>
      </c>
      <c r="E15" s="87">
        <f>SUM(E16,E24,E28,E33,E34)</f>
        <v>177543</v>
      </c>
      <c r="F15" s="63">
        <f>(E15/D15)*100</f>
        <v>100</v>
      </c>
    </row>
    <row r="16" spans="1:6" s="22" customFormat="1" ht="21" customHeight="1">
      <c r="A16" s="88" t="s">
        <v>3</v>
      </c>
      <c r="B16" s="74" t="s">
        <v>41</v>
      </c>
      <c r="C16" s="75">
        <f>SUM(C17,C18,C23)</f>
        <v>64145</v>
      </c>
      <c r="D16" s="75">
        <f>SUM(D17,D18,D23)</f>
        <v>64315</v>
      </c>
      <c r="E16" s="75">
        <f>SUM(E17,E18,E23)</f>
        <v>64315</v>
      </c>
      <c r="F16" s="63">
        <f t="shared" si="0"/>
        <v>100</v>
      </c>
    </row>
    <row r="17" spans="1:6" s="22" customFormat="1" ht="15" customHeight="1">
      <c r="A17" s="31"/>
      <c r="B17" s="76" t="s">
        <v>52</v>
      </c>
      <c r="C17" s="77">
        <v>42182</v>
      </c>
      <c r="D17" s="77">
        <v>42182</v>
      </c>
      <c r="E17" s="77">
        <v>42182</v>
      </c>
      <c r="F17" s="78">
        <f t="shared" si="0"/>
        <v>100</v>
      </c>
    </row>
    <row r="18" spans="1:6" s="22" customFormat="1" ht="15" customHeight="1">
      <c r="A18" s="89"/>
      <c r="B18" s="76" t="s">
        <v>36</v>
      </c>
      <c r="C18" s="77">
        <f>SUM(C19:C23)</f>
        <v>21963</v>
      </c>
      <c r="D18" s="77">
        <f>SUM(D19:D22)</f>
        <v>21963</v>
      </c>
      <c r="E18" s="77">
        <f>SUM(E19:E22)</f>
        <v>21963</v>
      </c>
      <c r="F18" s="78">
        <f t="shared" si="0"/>
        <v>100</v>
      </c>
    </row>
    <row r="19" spans="1:10" s="22" customFormat="1" ht="12.75" customHeight="1">
      <c r="A19" s="89"/>
      <c r="B19" s="90" t="s">
        <v>102</v>
      </c>
      <c r="C19" s="84">
        <v>3461</v>
      </c>
      <c r="D19" s="84">
        <v>3461</v>
      </c>
      <c r="E19" s="84">
        <v>3461</v>
      </c>
      <c r="F19" s="78">
        <f t="shared" si="0"/>
        <v>100</v>
      </c>
      <c r="J19" s="36"/>
    </row>
    <row r="20" spans="1:6" s="22" customFormat="1" ht="12.75" customHeight="1">
      <c r="A20" s="89"/>
      <c r="B20" s="90" t="s">
        <v>103</v>
      </c>
      <c r="C20" s="84">
        <v>13408</v>
      </c>
      <c r="D20" s="84">
        <v>13408</v>
      </c>
      <c r="E20" s="84">
        <v>13408</v>
      </c>
      <c r="F20" s="78">
        <f t="shared" si="0"/>
        <v>100</v>
      </c>
    </row>
    <row r="21" spans="1:6" s="22" customFormat="1" ht="12.75" customHeight="1">
      <c r="A21" s="89"/>
      <c r="B21" s="90" t="s">
        <v>104</v>
      </c>
      <c r="C21" s="84">
        <v>100</v>
      </c>
      <c r="D21" s="84">
        <v>100</v>
      </c>
      <c r="E21" s="84">
        <v>100</v>
      </c>
      <c r="F21" s="78">
        <f t="shared" si="0"/>
        <v>100</v>
      </c>
    </row>
    <row r="22" spans="1:6" s="22" customFormat="1" ht="12.75" customHeight="1">
      <c r="A22" s="91"/>
      <c r="B22" s="90" t="s">
        <v>105</v>
      </c>
      <c r="C22" s="84">
        <v>4994</v>
      </c>
      <c r="D22" s="84">
        <v>4994</v>
      </c>
      <c r="E22" s="84">
        <v>4994</v>
      </c>
      <c r="F22" s="78">
        <f t="shared" si="0"/>
        <v>100</v>
      </c>
    </row>
    <row r="23" spans="1:6" s="22" customFormat="1" ht="15" customHeight="1">
      <c r="A23" s="91"/>
      <c r="B23" s="76" t="s">
        <v>95</v>
      </c>
      <c r="C23" s="77">
        <v>0</v>
      </c>
      <c r="D23" s="77">
        <v>170</v>
      </c>
      <c r="E23" s="77">
        <v>170</v>
      </c>
      <c r="F23" s="78">
        <f t="shared" si="0"/>
        <v>100</v>
      </c>
    </row>
    <row r="24" spans="1:6" s="22" customFormat="1" ht="18" customHeight="1">
      <c r="A24" s="88" t="s">
        <v>4</v>
      </c>
      <c r="B24" s="74" t="s">
        <v>37</v>
      </c>
      <c r="C24" s="75">
        <f>SUM(C25:C26)</f>
        <v>59403</v>
      </c>
      <c r="D24" s="75">
        <f>SUM(D25:D26)</f>
        <v>61826</v>
      </c>
      <c r="E24" s="75">
        <f>SUM(E25)</f>
        <v>61826</v>
      </c>
      <c r="F24" s="63">
        <f t="shared" si="0"/>
        <v>100</v>
      </c>
    </row>
    <row r="25" spans="1:6" s="93" customFormat="1" ht="15" customHeight="1">
      <c r="A25" s="92"/>
      <c r="B25" s="76" t="s">
        <v>50</v>
      </c>
      <c r="C25" s="77">
        <v>7303</v>
      </c>
      <c r="D25" s="77">
        <v>7303</v>
      </c>
      <c r="E25" s="223">
        <v>61826</v>
      </c>
      <c r="F25" s="225">
        <v>100</v>
      </c>
    </row>
    <row r="26" spans="1:6" s="93" customFormat="1" ht="15" customHeight="1">
      <c r="A26" s="94"/>
      <c r="B26" s="76" t="s">
        <v>51</v>
      </c>
      <c r="C26" s="77">
        <v>52100</v>
      </c>
      <c r="D26" s="77">
        <v>54523</v>
      </c>
      <c r="E26" s="224"/>
      <c r="F26" s="226"/>
    </row>
    <row r="27" spans="1:6" s="93" customFormat="1" ht="15" customHeight="1">
      <c r="A27" s="94"/>
      <c r="B27" s="74" t="s">
        <v>142</v>
      </c>
      <c r="C27" s="75">
        <v>1400</v>
      </c>
      <c r="D27" s="77">
        <v>0</v>
      </c>
      <c r="E27" s="95">
        <v>0</v>
      </c>
      <c r="F27" s="177">
        <v>0</v>
      </c>
    </row>
    <row r="28" spans="1:10" s="34" customFormat="1" ht="18" customHeight="1">
      <c r="A28" s="88" t="s">
        <v>5</v>
      </c>
      <c r="B28" s="74" t="s">
        <v>33</v>
      </c>
      <c r="C28" s="75">
        <f>SUM(C29:C32)</f>
        <v>40709</v>
      </c>
      <c r="D28" s="75">
        <f>SUM(D29:D32)</f>
        <v>41940</v>
      </c>
      <c r="E28" s="75">
        <f>SUM(E29:E32)</f>
        <v>41940</v>
      </c>
      <c r="F28" s="96">
        <f>(E28/D28)*100</f>
        <v>100</v>
      </c>
      <c r="J28" s="35"/>
    </row>
    <row r="29" spans="1:6" s="34" customFormat="1" ht="15" customHeight="1">
      <c r="A29" s="221"/>
      <c r="B29" s="76" t="s">
        <v>34</v>
      </c>
      <c r="C29" s="77">
        <v>5000</v>
      </c>
      <c r="D29" s="77">
        <v>7139</v>
      </c>
      <c r="E29" s="77">
        <v>5606</v>
      </c>
      <c r="F29" s="79">
        <f aca="true" t="shared" si="1" ref="F29:F50">(E29/D29)*100</f>
        <v>78.5264042582995</v>
      </c>
    </row>
    <row r="30" spans="1:6" s="34" customFormat="1" ht="15" customHeight="1">
      <c r="A30" s="222"/>
      <c r="B30" s="76" t="s">
        <v>35</v>
      </c>
      <c r="C30" s="77">
        <v>13656</v>
      </c>
      <c r="D30" s="77">
        <v>12728</v>
      </c>
      <c r="E30" s="77">
        <v>13656</v>
      </c>
      <c r="F30" s="79">
        <f t="shared" si="1"/>
        <v>107.29101194217475</v>
      </c>
    </row>
    <row r="31" spans="1:6" s="34" customFormat="1" ht="15" customHeight="1">
      <c r="A31" s="94"/>
      <c r="B31" s="76" t="s">
        <v>96</v>
      </c>
      <c r="C31" s="77">
        <v>0</v>
      </c>
      <c r="D31" s="77">
        <v>20</v>
      </c>
      <c r="E31" s="77">
        <v>20</v>
      </c>
      <c r="F31" s="79">
        <f t="shared" si="1"/>
        <v>100</v>
      </c>
    </row>
    <row r="32" spans="1:6" s="34" customFormat="1" ht="15" customHeight="1">
      <c r="A32" s="94"/>
      <c r="B32" s="76" t="s">
        <v>38</v>
      </c>
      <c r="C32" s="77">
        <v>22053</v>
      </c>
      <c r="D32" s="77">
        <v>22053</v>
      </c>
      <c r="E32" s="77">
        <v>22658</v>
      </c>
      <c r="F32" s="79">
        <f t="shared" si="1"/>
        <v>102.74339092187003</v>
      </c>
    </row>
    <row r="33" spans="1:14" s="34" customFormat="1" ht="18" customHeight="1">
      <c r="A33" s="88" t="s">
        <v>6</v>
      </c>
      <c r="B33" s="74" t="s">
        <v>53</v>
      </c>
      <c r="C33" s="75">
        <v>3881</v>
      </c>
      <c r="D33" s="75">
        <v>4067</v>
      </c>
      <c r="E33" s="75">
        <v>4067</v>
      </c>
      <c r="F33" s="96">
        <f t="shared" si="1"/>
        <v>100</v>
      </c>
      <c r="M33" s="35"/>
      <c r="N33" s="35"/>
    </row>
    <row r="34" spans="1:14" s="34" customFormat="1" ht="18" customHeight="1">
      <c r="A34" s="88" t="s">
        <v>7</v>
      </c>
      <c r="B34" s="74" t="s">
        <v>97</v>
      </c>
      <c r="C34" s="75">
        <f>SUM(C35:C39)</f>
        <v>0</v>
      </c>
      <c r="D34" s="75">
        <f>SUM(D35:D39)</f>
        <v>5395</v>
      </c>
      <c r="E34" s="75">
        <f>SUM(E35:E39)</f>
        <v>5395</v>
      </c>
      <c r="F34" s="96">
        <f t="shared" si="1"/>
        <v>100</v>
      </c>
      <c r="M34" s="35"/>
      <c r="N34" s="35"/>
    </row>
    <row r="35" spans="1:14" s="34" customFormat="1" ht="15" customHeight="1">
      <c r="A35" s="97"/>
      <c r="B35" s="76" t="s">
        <v>98</v>
      </c>
      <c r="C35" s="77">
        <v>0</v>
      </c>
      <c r="D35" s="77">
        <v>1516</v>
      </c>
      <c r="E35" s="77">
        <v>1516</v>
      </c>
      <c r="F35" s="79">
        <f t="shared" si="1"/>
        <v>100</v>
      </c>
      <c r="M35" s="35"/>
      <c r="N35" s="35"/>
    </row>
    <row r="36" spans="1:14" s="34" customFormat="1" ht="15" customHeight="1">
      <c r="A36" s="97"/>
      <c r="B36" s="76" t="s">
        <v>99</v>
      </c>
      <c r="C36" s="77">
        <v>0</v>
      </c>
      <c r="D36" s="77">
        <v>1246</v>
      </c>
      <c r="E36" s="77">
        <v>1585</v>
      </c>
      <c r="F36" s="79">
        <f t="shared" si="1"/>
        <v>127.20706260032102</v>
      </c>
      <c r="M36" s="35"/>
      <c r="N36" s="35"/>
    </row>
    <row r="37" spans="1:14" s="34" customFormat="1" ht="15" customHeight="1">
      <c r="A37" s="97"/>
      <c r="B37" s="76" t="s">
        <v>100</v>
      </c>
      <c r="C37" s="77">
        <v>0</v>
      </c>
      <c r="D37" s="77">
        <v>658</v>
      </c>
      <c r="E37" s="77">
        <v>658</v>
      </c>
      <c r="F37" s="79">
        <f t="shared" si="1"/>
        <v>100</v>
      </c>
      <c r="M37" s="35"/>
      <c r="N37" s="35"/>
    </row>
    <row r="38" spans="1:14" s="34" customFormat="1" ht="15" customHeight="1">
      <c r="A38" s="97"/>
      <c r="B38" s="76" t="s">
        <v>109</v>
      </c>
      <c r="C38" s="77">
        <v>0</v>
      </c>
      <c r="D38" s="77">
        <v>1636</v>
      </c>
      <c r="E38" s="77">
        <v>1636</v>
      </c>
      <c r="F38" s="79">
        <f t="shared" si="1"/>
        <v>100</v>
      </c>
      <c r="M38" s="35"/>
      <c r="N38" s="35"/>
    </row>
    <row r="39" spans="1:14" s="34" customFormat="1" ht="15" customHeight="1">
      <c r="A39" s="97"/>
      <c r="B39" s="76" t="s">
        <v>108</v>
      </c>
      <c r="C39" s="77">
        <v>0</v>
      </c>
      <c r="D39" s="77">
        <v>339</v>
      </c>
      <c r="E39" s="77">
        <v>0</v>
      </c>
      <c r="F39" s="79" t="s">
        <v>17</v>
      </c>
      <c r="M39" s="35"/>
      <c r="N39" s="35"/>
    </row>
    <row r="40" spans="1:13" s="99" customFormat="1" ht="23.25" customHeight="1">
      <c r="A40" s="98" t="s">
        <v>14</v>
      </c>
      <c r="B40" s="10" t="s">
        <v>18</v>
      </c>
      <c r="C40" s="7">
        <f>SUM(C41:C42)</f>
        <v>26340</v>
      </c>
      <c r="D40" s="7">
        <f>SUM(D41:D42)</f>
        <v>23900</v>
      </c>
      <c r="E40" s="7">
        <f>SUM(E41:E42)</f>
        <v>23675</v>
      </c>
      <c r="F40" s="96">
        <f t="shared" si="1"/>
        <v>99.05857740585773</v>
      </c>
      <c r="M40" s="100"/>
    </row>
    <row r="41" spans="1:6" s="99" customFormat="1" ht="18" customHeight="1">
      <c r="A41" s="88" t="s">
        <v>3</v>
      </c>
      <c r="B41" s="52" t="s">
        <v>19</v>
      </c>
      <c r="C41" s="33">
        <v>13340</v>
      </c>
      <c r="D41" s="33">
        <v>15000</v>
      </c>
      <c r="E41" s="33">
        <v>14928</v>
      </c>
      <c r="F41" s="96">
        <f t="shared" si="1"/>
        <v>99.52</v>
      </c>
    </row>
    <row r="42" spans="1:6" s="99" customFormat="1" ht="18" customHeight="1">
      <c r="A42" s="101" t="s">
        <v>4</v>
      </c>
      <c r="B42" s="52" t="s">
        <v>40</v>
      </c>
      <c r="C42" s="33">
        <v>13000</v>
      </c>
      <c r="D42" s="33">
        <v>8900</v>
      </c>
      <c r="E42" s="33">
        <v>8747</v>
      </c>
      <c r="F42" s="96">
        <f t="shared" si="1"/>
        <v>98.28089887640449</v>
      </c>
    </row>
    <row r="43" spans="1:6" s="99" customFormat="1" ht="23.25" customHeight="1">
      <c r="A43" s="102"/>
      <c r="B43" s="103" t="s">
        <v>54</v>
      </c>
      <c r="C43" s="104">
        <f>SUM(C2,C15,C40)</f>
        <v>324777</v>
      </c>
      <c r="D43" s="104">
        <f>SUM(D2,D15,D40)</f>
        <v>329582</v>
      </c>
      <c r="E43" s="104">
        <f>SUM(E2,E15,E40)</f>
        <v>316383</v>
      </c>
      <c r="F43" s="105">
        <f t="shared" si="1"/>
        <v>95.99523032204429</v>
      </c>
    </row>
    <row r="44" spans="1:10" s="99" customFormat="1" ht="23.25" customHeight="1">
      <c r="A44" s="106" t="s">
        <v>15</v>
      </c>
      <c r="B44" s="107" t="s">
        <v>43</v>
      </c>
      <c r="C44" s="108">
        <f>SUM(C45:C47)</f>
        <v>34840</v>
      </c>
      <c r="D44" s="108">
        <f>SUM(D45:D47)</f>
        <v>31350</v>
      </c>
      <c r="E44" s="108">
        <f>SUM(E45:E47)</f>
        <v>31182</v>
      </c>
      <c r="F44" s="178">
        <f>(E44/D44)*100</f>
        <v>99.46411483253588</v>
      </c>
      <c r="J44" s="100"/>
    </row>
    <row r="45" spans="1:6" s="99" customFormat="1" ht="18" customHeight="1">
      <c r="A45" s="109" t="s">
        <v>3</v>
      </c>
      <c r="B45" s="110" t="s">
        <v>112</v>
      </c>
      <c r="C45" s="75">
        <v>18890</v>
      </c>
      <c r="D45" s="75">
        <v>15000</v>
      </c>
      <c r="E45" s="75">
        <v>14893</v>
      </c>
      <c r="F45" s="96">
        <f t="shared" si="1"/>
        <v>99.28666666666666</v>
      </c>
    </row>
    <row r="46" spans="1:6" s="99" customFormat="1" ht="18" customHeight="1">
      <c r="A46" s="111" t="s">
        <v>4</v>
      </c>
      <c r="B46" s="112" t="s">
        <v>39</v>
      </c>
      <c r="C46" s="33">
        <v>15950</v>
      </c>
      <c r="D46" s="33">
        <v>15950</v>
      </c>
      <c r="E46" s="33">
        <v>15889</v>
      </c>
      <c r="F46" s="96">
        <f t="shared" si="1"/>
        <v>99.61755485893417</v>
      </c>
    </row>
    <row r="47" spans="1:6" s="99" customFormat="1" ht="18" customHeight="1">
      <c r="A47" s="111" t="s">
        <v>5</v>
      </c>
      <c r="B47" s="112" t="s">
        <v>101</v>
      </c>
      <c r="C47" s="33">
        <v>0</v>
      </c>
      <c r="D47" s="33">
        <v>400</v>
      </c>
      <c r="E47" s="33">
        <v>400</v>
      </c>
      <c r="F47" s="96">
        <f t="shared" si="1"/>
        <v>100</v>
      </c>
    </row>
    <row r="48" spans="1:6" s="99" customFormat="1" ht="18" customHeight="1">
      <c r="A48" s="113" t="s">
        <v>27</v>
      </c>
      <c r="B48" s="114" t="s">
        <v>110</v>
      </c>
      <c r="C48" s="115">
        <v>95000</v>
      </c>
      <c r="D48" s="115">
        <v>105000</v>
      </c>
      <c r="E48" s="115">
        <v>148573</v>
      </c>
      <c r="F48" s="105">
        <f t="shared" si="1"/>
        <v>141.49809523809523</v>
      </c>
    </row>
    <row r="49" spans="1:6" s="99" customFormat="1" ht="15.75" customHeight="1" thickBot="1">
      <c r="A49" s="116"/>
      <c r="B49" s="117" t="s">
        <v>134</v>
      </c>
      <c r="C49" s="118">
        <v>0</v>
      </c>
      <c r="D49" s="118">
        <v>0</v>
      </c>
      <c r="E49" s="118">
        <v>6499</v>
      </c>
      <c r="F49" s="179" t="s">
        <v>17</v>
      </c>
    </row>
    <row r="50" spans="1:7" ht="27" customHeight="1" thickTop="1">
      <c r="A50" s="119"/>
      <c r="B50" s="120" t="s">
        <v>1</v>
      </c>
      <c r="C50" s="121">
        <f>SUM(C43,C44,C48)</f>
        <v>454617</v>
      </c>
      <c r="D50" s="121">
        <f>SUM(D43,D44,D48)</f>
        <v>465932</v>
      </c>
      <c r="E50" s="121">
        <f>SUM(E43,E44,E49)</f>
        <v>354064</v>
      </c>
      <c r="F50" s="178">
        <f t="shared" si="1"/>
        <v>75.99048788235193</v>
      </c>
      <c r="G50" s="122"/>
    </row>
    <row r="51" spans="1:6" s="22" customFormat="1" ht="22.5" customHeight="1">
      <c r="A51" s="123"/>
      <c r="B51" s="123"/>
      <c r="C51" s="124"/>
      <c r="D51" s="124"/>
      <c r="E51" s="124"/>
      <c r="F51" s="124"/>
    </row>
    <row r="52" spans="3:6" s="22" customFormat="1" ht="22.5" customHeight="1">
      <c r="C52" s="38"/>
      <c r="D52" s="38"/>
      <c r="E52" s="38"/>
      <c r="F52" s="125"/>
    </row>
  </sheetData>
  <sheetProtection/>
  <protectedRanges>
    <protectedRange sqref="B47 A1:B46" name="Tartom?ny35_1"/>
    <protectedRange sqref="C3:E6" name="Tartom?ny1_1"/>
    <protectedRange sqref="C12:E12 C25:E27 C29:E39 C9:E10" name="Tartom?ny3_1"/>
    <protectedRange sqref="C44:E44" name="Tartom?ny4_1"/>
  </protectedRanges>
  <mergeCells count="4">
    <mergeCell ref="A29:A30"/>
    <mergeCell ref="A9:A10"/>
    <mergeCell ref="E25:E26"/>
    <mergeCell ref="F25:F26"/>
  </mergeCells>
  <printOptions horizontalCentered="1"/>
  <pageMargins left="0.2953125" right="0.36" top="0.984251968503937" bottom="0.5653125" header="0.31496062992125984" footer="0.31496062992125984"/>
  <pageSetup horizontalDpi="200" verticalDpi="200" orientation="portrait" paperSize="9" scale="72" r:id="rId1"/>
  <headerFooter alignWithMargins="0">
    <oddHeader>&amp;L&amp;"Times New Roman,Dőlt"&amp;12 1. melléklet  a 4/2016. (IV.27.) önkormányzati rendelethez&amp;C&amp;"Times New Roman,Félkövér"
TÁBORFALVA NAGYKÖZSÉG ÖNKORMÁNYZAT &amp;EÖSSZEVONT&amp;E BEVÉTELEI</oddHeader>
    <oddFooter>&amp;C                                                      Táborfalva Nagyközség Önkormányzat 2015. évi költségvetési beszámoló                                       &amp;"Arial,Dőlt"&amp;8(Adatok ezer Ft-ban)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L54"/>
  <sheetViews>
    <sheetView view="pageLayout" zoomScaleSheetLayoutView="100" workbookViewId="0" topLeftCell="A25">
      <selection activeCell="E7" sqref="E7"/>
    </sheetView>
  </sheetViews>
  <sheetFormatPr defaultColWidth="9.140625" defaultRowHeight="24.75" customHeight="1"/>
  <cols>
    <col min="1" max="1" width="6.8515625" style="171" customWidth="1"/>
    <col min="2" max="2" width="84.57421875" style="172" customWidth="1"/>
    <col min="3" max="5" width="13.28125" style="173" customWidth="1"/>
    <col min="6" max="6" width="8.7109375" style="174" customWidth="1"/>
    <col min="7" max="16384" width="9.140625" style="165" customWidth="1"/>
  </cols>
  <sheetData>
    <row r="2" spans="1:6" s="130" customFormat="1" ht="37.5" customHeight="1" thickBot="1">
      <c r="A2" s="127"/>
      <c r="B2" s="128" t="s">
        <v>23</v>
      </c>
      <c r="C2" s="66" t="s">
        <v>139</v>
      </c>
      <c r="D2" s="66" t="s">
        <v>138</v>
      </c>
      <c r="E2" s="176" t="s">
        <v>140</v>
      </c>
      <c r="F2" s="129" t="s">
        <v>135</v>
      </c>
    </row>
    <row r="3" spans="1:6" s="135" customFormat="1" ht="27.75" customHeight="1" thickTop="1">
      <c r="A3" s="131" t="s">
        <v>10</v>
      </c>
      <c r="B3" s="132" t="s">
        <v>24</v>
      </c>
      <c r="C3" s="133">
        <f>SUM(C27,C4:C8)</f>
        <v>324777</v>
      </c>
      <c r="D3" s="133">
        <f>SUM(D27,D4:D8)</f>
        <v>334357</v>
      </c>
      <c r="E3" s="133">
        <f>SUM(E4,E5,E6,E7,E8,E27,E28)</f>
        <v>294497</v>
      </c>
      <c r="F3" s="134">
        <f>(E3/D3)*100</f>
        <v>88.07861058688768</v>
      </c>
    </row>
    <row r="4" spans="1:6" s="139" customFormat="1" ht="19.5" customHeight="1">
      <c r="A4" s="136" t="s">
        <v>3</v>
      </c>
      <c r="B4" s="137" t="s">
        <v>2</v>
      </c>
      <c r="C4" s="138">
        <v>117550</v>
      </c>
      <c r="D4" s="138">
        <v>118067</v>
      </c>
      <c r="E4" s="138">
        <v>115606</v>
      </c>
      <c r="F4" s="134">
        <f aca="true" t="shared" si="0" ref="F4:F43">(E4/D4)*100</f>
        <v>97.91559030042264</v>
      </c>
    </row>
    <row r="5" spans="1:6" s="139" customFormat="1" ht="19.5" customHeight="1">
      <c r="A5" s="136" t="s">
        <v>4</v>
      </c>
      <c r="B5" s="137" t="s">
        <v>22</v>
      </c>
      <c r="C5" s="138">
        <v>29771</v>
      </c>
      <c r="D5" s="138">
        <v>32853</v>
      </c>
      <c r="E5" s="138">
        <v>29591</v>
      </c>
      <c r="F5" s="134">
        <f t="shared" si="0"/>
        <v>90.0709219858156</v>
      </c>
    </row>
    <row r="6" spans="1:6" s="139" customFormat="1" ht="19.5" customHeight="1">
      <c r="A6" s="136" t="s">
        <v>5</v>
      </c>
      <c r="B6" s="137" t="s">
        <v>20</v>
      </c>
      <c r="C6" s="138">
        <v>108200</v>
      </c>
      <c r="D6" s="138">
        <v>110242</v>
      </c>
      <c r="E6" s="138">
        <v>100242</v>
      </c>
      <c r="F6" s="134">
        <f t="shared" si="0"/>
        <v>90.92904700567843</v>
      </c>
    </row>
    <row r="7" spans="1:6" s="139" customFormat="1" ht="19.5" customHeight="1">
      <c r="A7" s="136" t="s">
        <v>6</v>
      </c>
      <c r="B7" s="137" t="s">
        <v>68</v>
      </c>
      <c r="C7" s="138">
        <v>36900</v>
      </c>
      <c r="D7" s="138">
        <v>36900</v>
      </c>
      <c r="E7" s="138">
        <v>19112</v>
      </c>
      <c r="F7" s="134">
        <f t="shared" si="0"/>
        <v>51.7940379403794</v>
      </c>
    </row>
    <row r="8" spans="1:6" s="139" customFormat="1" ht="19.5" customHeight="1">
      <c r="A8" s="136" t="s">
        <v>7</v>
      </c>
      <c r="B8" s="137" t="s">
        <v>55</v>
      </c>
      <c r="C8" s="138">
        <f>SUM(C9:C11)</f>
        <v>30790</v>
      </c>
      <c r="D8" s="138">
        <f>SUM(D9:D11)</f>
        <v>27925</v>
      </c>
      <c r="E8" s="138">
        <f>SUM(E9:E11)</f>
        <v>24615</v>
      </c>
      <c r="F8" s="134">
        <f t="shared" si="0"/>
        <v>88.14682184422561</v>
      </c>
    </row>
    <row r="9" spans="1:6" s="139" customFormat="1" ht="19.5" customHeight="1">
      <c r="A9" s="140"/>
      <c r="B9" s="141" t="s">
        <v>56</v>
      </c>
      <c r="C9" s="142">
        <v>6000</v>
      </c>
      <c r="D9" s="142">
        <v>2700</v>
      </c>
      <c r="E9" s="142">
        <v>2631</v>
      </c>
      <c r="F9" s="175">
        <f t="shared" si="0"/>
        <v>97.44444444444444</v>
      </c>
    </row>
    <row r="10" spans="1:6" s="139" customFormat="1" ht="19.5" customHeight="1">
      <c r="A10" s="140"/>
      <c r="B10" s="141" t="s">
        <v>57</v>
      </c>
      <c r="C10" s="142">
        <v>1550</v>
      </c>
      <c r="D10" s="142">
        <v>1550</v>
      </c>
      <c r="E10" s="142">
        <v>664</v>
      </c>
      <c r="F10" s="175">
        <f t="shared" si="0"/>
        <v>42.83870967741936</v>
      </c>
    </row>
    <row r="11" spans="1:6" s="139" customFormat="1" ht="19.5" customHeight="1">
      <c r="A11" s="140"/>
      <c r="B11" s="141" t="s">
        <v>58</v>
      </c>
      <c r="C11" s="142">
        <f>SUM(C12:C26)</f>
        <v>23240</v>
      </c>
      <c r="D11" s="142">
        <f>SUM(D12:D26)</f>
        <v>23675</v>
      </c>
      <c r="E11" s="142">
        <f>SUM(E12:E26)</f>
        <v>21320</v>
      </c>
      <c r="F11" s="175">
        <f t="shared" si="0"/>
        <v>90.05279831045407</v>
      </c>
    </row>
    <row r="12" spans="1:12" s="139" customFormat="1" ht="13.5" customHeight="1">
      <c r="A12" s="227"/>
      <c r="B12" s="143" t="s">
        <v>59</v>
      </c>
      <c r="C12" s="144">
        <v>5000</v>
      </c>
      <c r="D12" s="144">
        <v>5000</v>
      </c>
      <c r="E12" s="144">
        <v>6044</v>
      </c>
      <c r="F12" s="175">
        <f t="shared" si="0"/>
        <v>120.88000000000001</v>
      </c>
      <c r="H12" s="145"/>
      <c r="I12" s="145"/>
      <c r="J12" s="145"/>
      <c r="K12" s="145"/>
      <c r="L12" s="145"/>
    </row>
    <row r="13" spans="1:6" s="139" customFormat="1" ht="13.5" customHeight="1">
      <c r="A13" s="228"/>
      <c r="B13" s="143" t="s">
        <v>60</v>
      </c>
      <c r="C13" s="144">
        <v>4500</v>
      </c>
      <c r="D13" s="144">
        <v>4500</v>
      </c>
      <c r="E13" s="144">
        <v>0</v>
      </c>
      <c r="F13" s="175" t="s">
        <v>17</v>
      </c>
    </row>
    <row r="14" spans="1:6" s="139" customFormat="1" ht="13.5" customHeight="1">
      <c r="A14" s="228"/>
      <c r="B14" s="143" t="s">
        <v>62</v>
      </c>
      <c r="C14" s="144">
        <v>3000</v>
      </c>
      <c r="D14" s="144">
        <v>3000</v>
      </c>
      <c r="E14" s="144">
        <v>3633</v>
      </c>
      <c r="F14" s="175">
        <f t="shared" si="0"/>
        <v>121.10000000000001</v>
      </c>
    </row>
    <row r="15" spans="1:6" s="139" customFormat="1" ht="13.5" customHeight="1">
      <c r="A15" s="228"/>
      <c r="B15" s="143" t="s">
        <v>63</v>
      </c>
      <c r="C15" s="144">
        <v>2600</v>
      </c>
      <c r="D15" s="144">
        <v>2600</v>
      </c>
      <c r="E15" s="144">
        <v>1950</v>
      </c>
      <c r="F15" s="175">
        <f t="shared" si="0"/>
        <v>75</v>
      </c>
    </row>
    <row r="16" spans="1:6" s="139" customFormat="1" ht="13.5" customHeight="1">
      <c r="A16" s="228"/>
      <c r="B16" s="143" t="s">
        <v>87</v>
      </c>
      <c r="C16" s="144">
        <v>2500</v>
      </c>
      <c r="D16" s="144">
        <v>2500</v>
      </c>
      <c r="E16" s="144">
        <v>2684</v>
      </c>
      <c r="F16" s="175">
        <f t="shared" si="0"/>
        <v>107.36000000000001</v>
      </c>
    </row>
    <row r="17" spans="1:6" s="139" customFormat="1" ht="13.5" customHeight="1">
      <c r="A17" s="228"/>
      <c r="B17" s="143" t="s">
        <v>64</v>
      </c>
      <c r="C17" s="144">
        <v>440</v>
      </c>
      <c r="D17" s="144">
        <v>440</v>
      </c>
      <c r="E17" s="144">
        <v>440</v>
      </c>
      <c r="F17" s="175">
        <f t="shared" si="0"/>
        <v>100</v>
      </c>
    </row>
    <row r="18" spans="1:6" s="139" customFormat="1" ht="13.5" customHeight="1">
      <c r="A18" s="228"/>
      <c r="B18" s="143" t="s">
        <v>61</v>
      </c>
      <c r="C18" s="144">
        <v>4500</v>
      </c>
      <c r="D18" s="144">
        <v>4500</v>
      </c>
      <c r="E18" s="144">
        <v>4540</v>
      </c>
      <c r="F18" s="175">
        <f t="shared" si="0"/>
        <v>100.8888888888889</v>
      </c>
    </row>
    <row r="19" spans="1:6" s="139" customFormat="1" ht="13.5" customHeight="1">
      <c r="A19" s="228"/>
      <c r="B19" s="143" t="s">
        <v>65</v>
      </c>
      <c r="C19" s="144">
        <v>300</v>
      </c>
      <c r="D19" s="144">
        <v>300</v>
      </c>
      <c r="E19" s="144">
        <v>500</v>
      </c>
      <c r="F19" s="175">
        <f t="shared" si="0"/>
        <v>166.66666666666669</v>
      </c>
    </row>
    <row r="20" spans="1:6" s="139" customFormat="1" ht="13.5" customHeight="1">
      <c r="A20" s="228"/>
      <c r="B20" s="143" t="s">
        <v>66</v>
      </c>
      <c r="C20" s="144">
        <v>300</v>
      </c>
      <c r="D20" s="144">
        <v>300</v>
      </c>
      <c r="E20" s="144">
        <v>59</v>
      </c>
      <c r="F20" s="175">
        <f t="shared" si="0"/>
        <v>19.666666666666664</v>
      </c>
    </row>
    <row r="21" spans="1:6" s="139" customFormat="1" ht="13.5" customHeight="1">
      <c r="A21" s="228"/>
      <c r="B21" s="143" t="s">
        <v>144</v>
      </c>
      <c r="C21" s="144">
        <v>0</v>
      </c>
      <c r="D21" s="144">
        <v>0</v>
      </c>
      <c r="E21" s="144">
        <v>300</v>
      </c>
      <c r="F21" s="175" t="s">
        <v>17</v>
      </c>
    </row>
    <row r="22" spans="1:6" s="139" customFormat="1" ht="13.5" customHeight="1">
      <c r="A22" s="228"/>
      <c r="B22" s="143" t="s">
        <v>145</v>
      </c>
      <c r="C22" s="144">
        <v>0</v>
      </c>
      <c r="D22" s="144">
        <v>0</v>
      </c>
      <c r="E22" s="144">
        <v>100</v>
      </c>
      <c r="F22" s="175" t="s">
        <v>17</v>
      </c>
    </row>
    <row r="23" spans="1:6" s="139" customFormat="1" ht="13.5" customHeight="1">
      <c r="A23" s="228"/>
      <c r="B23" s="143" t="s">
        <v>143</v>
      </c>
      <c r="C23" s="144">
        <v>0</v>
      </c>
      <c r="D23" s="144">
        <v>0</v>
      </c>
      <c r="E23" s="144">
        <v>256</v>
      </c>
      <c r="F23" s="175" t="s">
        <v>17</v>
      </c>
    </row>
    <row r="24" spans="1:6" s="139" customFormat="1" ht="13.5" customHeight="1">
      <c r="A24" s="228"/>
      <c r="B24" s="143" t="s">
        <v>67</v>
      </c>
      <c r="C24" s="144">
        <v>100</v>
      </c>
      <c r="D24" s="144">
        <v>100</v>
      </c>
      <c r="E24" s="144">
        <v>100</v>
      </c>
      <c r="F24" s="175">
        <f t="shared" si="0"/>
        <v>100</v>
      </c>
    </row>
    <row r="25" spans="1:6" s="139" customFormat="1" ht="13.5" customHeight="1">
      <c r="A25" s="229"/>
      <c r="B25" s="143" t="s">
        <v>106</v>
      </c>
      <c r="C25" s="144">
        <v>0</v>
      </c>
      <c r="D25" s="144">
        <v>100</v>
      </c>
      <c r="E25" s="144">
        <v>100</v>
      </c>
      <c r="F25" s="175">
        <f t="shared" si="0"/>
        <v>100</v>
      </c>
    </row>
    <row r="26" spans="1:6" s="139" customFormat="1" ht="13.5" customHeight="1">
      <c r="A26" s="146"/>
      <c r="B26" s="143" t="s">
        <v>111</v>
      </c>
      <c r="C26" s="144">
        <v>0</v>
      </c>
      <c r="D26" s="144">
        <v>335</v>
      </c>
      <c r="E26" s="144">
        <v>614</v>
      </c>
      <c r="F26" s="175">
        <f t="shared" si="0"/>
        <v>183.28358208955225</v>
      </c>
    </row>
    <row r="27" spans="1:6" s="139" customFormat="1" ht="19.5" customHeight="1">
      <c r="A27" s="136" t="s">
        <v>8</v>
      </c>
      <c r="B27" s="137" t="s">
        <v>86</v>
      </c>
      <c r="C27" s="138">
        <v>1566</v>
      </c>
      <c r="D27" s="138">
        <v>8370</v>
      </c>
      <c r="E27" s="138">
        <v>0</v>
      </c>
      <c r="F27" s="134">
        <f t="shared" si="0"/>
        <v>0</v>
      </c>
    </row>
    <row r="28" spans="1:6" s="139" customFormat="1" ht="19.5" customHeight="1">
      <c r="A28" s="136" t="s">
        <v>9</v>
      </c>
      <c r="B28" s="137" t="s">
        <v>137</v>
      </c>
      <c r="C28" s="138" t="s">
        <v>17</v>
      </c>
      <c r="D28" s="138" t="s">
        <v>17</v>
      </c>
      <c r="E28" s="138">
        <v>5331</v>
      </c>
      <c r="F28" s="134" t="s">
        <v>17</v>
      </c>
    </row>
    <row r="29" spans="1:6" s="139" customFormat="1" ht="24.75" customHeight="1">
      <c r="A29" s="147" t="s">
        <v>12</v>
      </c>
      <c r="B29" s="148" t="s">
        <v>25</v>
      </c>
      <c r="C29" s="149">
        <f>SUM(C50,C44,C30)</f>
        <v>129840</v>
      </c>
      <c r="D29" s="149">
        <f>SUM(D50,D44,D30)</f>
        <v>131575</v>
      </c>
      <c r="E29" s="149">
        <f>SUM(E50,E44,E30)</f>
        <v>21492</v>
      </c>
      <c r="F29" s="134">
        <f t="shared" si="0"/>
        <v>16.33441003230097</v>
      </c>
    </row>
    <row r="30" spans="1:7" s="151" customFormat="1" ht="19.5" customHeight="1">
      <c r="A30" s="136" t="s">
        <v>3</v>
      </c>
      <c r="B30" s="137" t="s">
        <v>69</v>
      </c>
      <c r="C30" s="138">
        <f>SUM(C31:C43)</f>
        <v>72520</v>
      </c>
      <c r="D30" s="138">
        <f>SUM(D31:D43)</f>
        <v>80520</v>
      </c>
      <c r="E30" s="138">
        <f>SUM(E31:E43)</f>
        <v>21492</v>
      </c>
      <c r="F30" s="134">
        <f t="shared" si="0"/>
        <v>26.69150521609538</v>
      </c>
      <c r="G30" s="150"/>
    </row>
    <row r="31" spans="1:7" s="151" customFormat="1" ht="15">
      <c r="A31" s="227"/>
      <c r="B31" s="152" t="s">
        <v>70</v>
      </c>
      <c r="C31" s="142">
        <v>10000</v>
      </c>
      <c r="D31" s="142">
        <v>10000</v>
      </c>
      <c r="E31" s="142">
        <v>5685</v>
      </c>
      <c r="F31" s="175">
        <f t="shared" si="0"/>
        <v>56.85</v>
      </c>
      <c r="G31" s="150"/>
    </row>
    <row r="32" spans="1:7" s="151" customFormat="1" ht="15">
      <c r="A32" s="228"/>
      <c r="B32" s="152" t="s">
        <v>71</v>
      </c>
      <c r="C32" s="142">
        <v>2000</v>
      </c>
      <c r="D32" s="142">
        <v>2000</v>
      </c>
      <c r="E32" s="77">
        <v>755</v>
      </c>
      <c r="F32" s="175">
        <f t="shared" si="0"/>
        <v>37.75</v>
      </c>
      <c r="G32" s="150"/>
    </row>
    <row r="33" spans="1:7" s="151" customFormat="1" ht="15">
      <c r="A33" s="228"/>
      <c r="B33" s="152" t="s">
        <v>72</v>
      </c>
      <c r="C33" s="142">
        <v>1500</v>
      </c>
      <c r="D33" s="142">
        <v>1500</v>
      </c>
      <c r="E33" s="77">
        <v>1185</v>
      </c>
      <c r="F33" s="175">
        <f t="shared" si="0"/>
        <v>79</v>
      </c>
      <c r="G33" s="150"/>
    </row>
    <row r="34" spans="1:8" s="151" customFormat="1" ht="15">
      <c r="A34" s="228"/>
      <c r="B34" s="152" t="s">
        <v>73</v>
      </c>
      <c r="C34" s="142">
        <v>1400</v>
      </c>
      <c r="D34" s="142">
        <v>1400</v>
      </c>
      <c r="E34" s="77">
        <v>2286</v>
      </c>
      <c r="F34" s="175">
        <f t="shared" si="0"/>
        <v>163.28571428571428</v>
      </c>
      <c r="G34" s="150"/>
      <c r="H34" s="153"/>
    </row>
    <row r="35" spans="1:7" s="151" customFormat="1" ht="15">
      <c r="A35" s="228"/>
      <c r="B35" s="152" t="s">
        <v>74</v>
      </c>
      <c r="C35" s="142">
        <v>1500</v>
      </c>
      <c r="D35" s="142">
        <v>1500</v>
      </c>
      <c r="E35" s="77">
        <v>1673</v>
      </c>
      <c r="F35" s="175">
        <f t="shared" si="0"/>
        <v>111.53333333333333</v>
      </c>
      <c r="G35" s="150"/>
    </row>
    <row r="36" spans="1:7" s="151" customFormat="1" ht="15">
      <c r="A36" s="228"/>
      <c r="B36" s="152" t="s">
        <v>75</v>
      </c>
      <c r="C36" s="142">
        <v>15000</v>
      </c>
      <c r="D36" s="142">
        <v>15000</v>
      </c>
      <c r="E36" s="77">
        <v>1050</v>
      </c>
      <c r="F36" s="175">
        <f t="shared" si="0"/>
        <v>7.000000000000001</v>
      </c>
      <c r="G36" s="150"/>
    </row>
    <row r="37" spans="1:7" s="151" customFormat="1" ht="15">
      <c r="A37" s="228"/>
      <c r="B37" s="152" t="s">
        <v>76</v>
      </c>
      <c r="C37" s="142">
        <v>4020</v>
      </c>
      <c r="D37" s="142">
        <v>4020</v>
      </c>
      <c r="E37" s="77">
        <v>0</v>
      </c>
      <c r="F37" s="175">
        <f t="shared" si="0"/>
        <v>0</v>
      </c>
      <c r="G37" s="150"/>
    </row>
    <row r="38" spans="1:7" s="151" customFormat="1" ht="15">
      <c r="A38" s="228"/>
      <c r="B38" s="152" t="s">
        <v>77</v>
      </c>
      <c r="C38" s="142">
        <v>32000</v>
      </c>
      <c r="D38" s="142">
        <v>39000</v>
      </c>
      <c r="E38" s="77">
        <v>633</v>
      </c>
      <c r="F38" s="175">
        <f t="shared" si="0"/>
        <v>1.6230769230769229</v>
      </c>
      <c r="G38" s="150"/>
    </row>
    <row r="39" spans="1:7" s="151" customFormat="1" ht="15">
      <c r="A39" s="228"/>
      <c r="B39" s="152" t="s">
        <v>78</v>
      </c>
      <c r="C39" s="142">
        <v>4500</v>
      </c>
      <c r="D39" s="142">
        <v>4500</v>
      </c>
      <c r="E39" s="77">
        <v>4509</v>
      </c>
      <c r="F39" s="175">
        <f t="shared" si="0"/>
        <v>100.2</v>
      </c>
      <c r="G39" s="150"/>
    </row>
    <row r="40" spans="1:7" s="151" customFormat="1" ht="15">
      <c r="A40" s="228"/>
      <c r="B40" s="152" t="s">
        <v>79</v>
      </c>
      <c r="C40" s="142">
        <v>600</v>
      </c>
      <c r="D40" s="142">
        <v>600</v>
      </c>
      <c r="E40" s="77">
        <v>572</v>
      </c>
      <c r="F40" s="175">
        <f t="shared" si="0"/>
        <v>95.33333333333334</v>
      </c>
      <c r="G40" s="150"/>
    </row>
    <row r="41" spans="1:7" s="151" customFormat="1" ht="15" customHeight="1">
      <c r="A41" s="228"/>
      <c r="B41" s="152" t="s">
        <v>146</v>
      </c>
      <c r="C41" s="142">
        <v>0</v>
      </c>
      <c r="D41" s="142">
        <v>0</v>
      </c>
      <c r="E41" s="77">
        <v>1442</v>
      </c>
      <c r="F41" s="175" t="s">
        <v>17</v>
      </c>
      <c r="G41" s="150"/>
    </row>
    <row r="42" spans="1:7" s="151" customFormat="1" ht="15">
      <c r="A42" s="228"/>
      <c r="B42" s="152" t="s">
        <v>224</v>
      </c>
      <c r="C42" s="142">
        <v>0</v>
      </c>
      <c r="D42" s="142">
        <v>0</v>
      </c>
      <c r="E42" s="77">
        <v>1702</v>
      </c>
      <c r="F42" s="175" t="s">
        <v>17</v>
      </c>
      <c r="G42" s="150"/>
    </row>
    <row r="43" spans="1:7" s="151" customFormat="1" ht="15">
      <c r="A43" s="229"/>
      <c r="B43" s="152" t="s">
        <v>107</v>
      </c>
      <c r="C43" s="142">
        <v>0</v>
      </c>
      <c r="D43" s="142">
        <v>1000</v>
      </c>
      <c r="E43" s="77">
        <v>0</v>
      </c>
      <c r="F43" s="175">
        <f t="shared" si="0"/>
        <v>0</v>
      </c>
      <c r="G43" s="150"/>
    </row>
    <row r="44" spans="1:6" s="151" customFormat="1" ht="19.5" customHeight="1">
      <c r="A44" s="136" t="s">
        <v>4</v>
      </c>
      <c r="B44" s="137" t="s">
        <v>80</v>
      </c>
      <c r="C44" s="138">
        <f>SUM(C45:C49)</f>
        <v>28400</v>
      </c>
      <c r="D44" s="138">
        <f>SUM(D45:D49)</f>
        <v>28400</v>
      </c>
      <c r="E44" s="138">
        <f>SUM(E45:E49)</f>
        <v>0</v>
      </c>
      <c r="F44" s="134">
        <v>0</v>
      </c>
    </row>
    <row r="45" spans="1:6" s="151" customFormat="1" ht="15" customHeight="1">
      <c r="A45" s="154"/>
      <c r="B45" s="141" t="s">
        <v>81</v>
      </c>
      <c r="C45" s="142">
        <v>10000</v>
      </c>
      <c r="D45" s="142">
        <v>10000</v>
      </c>
      <c r="E45" s="142">
        <v>0</v>
      </c>
      <c r="F45" s="134" t="s">
        <v>17</v>
      </c>
    </row>
    <row r="46" spans="1:6" s="151" customFormat="1" ht="15" customHeight="1">
      <c r="A46" s="155"/>
      <c r="B46" s="141" t="s">
        <v>82</v>
      </c>
      <c r="C46" s="142">
        <v>10000</v>
      </c>
      <c r="D46" s="142">
        <v>10000</v>
      </c>
      <c r="E46" s="142">
        <v>0</v>
      </c>
      <c r="F46" s="134" t="s">
        <v>17</v>
      </c>
    </row>
    <row r="47" spans="1:6" s="151" customFormat="1" ht="15" customHeight="1">
      <c r="A47" s="155"/>
      <c r="B47" s="141" t="s">
        <v>83</v>
      </c>
      <c r="C47" s="142">
        <v>5000</v>
      </c>
      <c r="D47" s="142">
        <v>5000</v>
      </c>
      <c r="E47" s="142">
        <v>0</v>
      </c>
      <c r="F47" s="134" t="s">
        <v>17</v>
      </c>
    </row>
    <row r="48" spans="1:6" s="151" customFormat="1" ht="15" customHeight="1">
      <c r="A48" s="155"/>
      <c r="B48" s="141" t="s">
        <v>84</v>
      </c>
      <c r="C48" s="142">
        <v>3000</v>
      </c>
      <c r="D48" s="142">
        <v>3000</v>
      </c>
      <c r="E48" s="142">
        <v>0</v>
      </c>
      <c r="F48" s="134" t="s">
        <v>17</v>
      </c>
    </row>
    <row r="49" spans="1:6" s="151" customFormat="1" ht="15" customHeight="1">
      <c r="A49" s="155"/>
      <c r="B49" s="141" t="s">
        <v>85</v>
      </c>
      <c r="C49" s="142">
        <v>400</v>
      </c>
      <c r="D49" s="142">
        <v>400</v>
      </c>
      <c r="E49" s="142">
        <v>0</v>
      </c>
      <c r="F49" s="134" t="s">
        <v>17</v>
      </c>
    </row>
    <row r="50" spans="1:6" s="151" customFormat="1" ht="19.5" customHeight="1">
      <c r="A50" s="136" t="s">
        <v>5</v>
      </c>
      <c r="B50" s="137" t="s">
        <v>28</v>
      </c>
      <c r="C50" s="138">
        <v>28920</v>
      </c>
      <c r="D50" s="138">
        <v>22655</v>
      </c>
      <c r="E50" s="138">
        <v>0</v>
      </c>
      <c r="F50" s="134">
        <v>0</v>
      </c>
    </row>
    <row r="51" spans="1:12" s="159" customFormat="1" ht="0.75" customHeight="1" thickBot="1">
      <c r="A51" s="154" t="s">
        <v>8</v>
      </c>
      <c r="B51" s="156"/>
      <c r="C51" s="157"/>
      <c r="D51" s="157"/>
      <c r="E51" s="157"/>
      <c r="F51" s="158"/>
      <c r="L51" s="160"/>
    </row>
    <row r="52" spans="1:6" ht="37.5" customHeight="1" thickTop="1">
      <c r="A52" s="161"/>
      <c r="B52" s="162" t="s">
        <v>26</v>
      </c>
      <c r="C52" s="163">
        <f>SUM(C3,C29)</f>
        <v>454617</v>
      </c>
      <c r="D52" s="163">
        <f>SUM(D3,D29)</f>
        <v>465932</v>
      </c>
      <c r="E52" s="163">
        <f>SUM(E3,E29)</f>
        <v>315989</v>
      </c>
      <c r="F52" s="164">
        <f>(E52/C52)*100</f>
        <v>69.50663965491832</v>
      </c>
    </row>
    <row r="53" spans="1:6" s="151" customFormat="1" ht="22.5" customHeight="1">
      <c r="A53" s="166"/>
      <c r="B53" s="166"/>
      <c r="C53" s="167"/>
      <c r="D53" s="167"/>
      <c r="E53" s="167"/>
      <c r="F53" s="168"/>
    </row>
    <row r="54" spans="3:6" s="151" customFormat="1" ht="22.5" customHeight="1">
      <c r="C54" s="169"/>
      <c r="D54" s="169"/>
      <c r="E54" s="169"/>
      <c r="F54" s="170"/>
    </row>
  </sheetData>
  <sheetProtection/>
  <protectedRanges>
    <protectedRange sqref="A2:B52" name="Tartom?ny35_1"/>
    <protectedRange sqref="C4:E28" name="Tartom?ny1_1"/>
    <protectedRange sqref="C51:F51" name="Tartom?ny3_1"/>
    <protectedRange sqref="C52:E52" name="Tartom?ny11_1"/>
  </protectedRanges>
  <mergeCells count="2">
    <mergeCell ref="A12:A25"/>
    <mergeCell ref="A31:A43"/>
  </mergeCells>
  <printOptions horizontalCentered="1"/>
  <pageMargins left="0.2953125" right="0.36" top="0.984251968503937" bottom="0.5653125" header="0.31496062992125984" footer="0.31496062992125984"/>
  <pageSetup horizontalDpi="200" verticalDpi="200" orientation="portrait" paperSize="9" scale="70" r:id="rId1"/>
  <headerFooter alignWithMargins="0">
    <oddHeader>&amp;L&amp;"Times New Roman,Dőlt"&amp;12 2. melléklet  a 4/2016. (IV.27.) önkormányzati rendelethez&amp;C&amp;"Times New Roman,Félkövér"
TÁBORFALVA NAGYKÖZSÉG ÖNKORMÁNYZAT &amp;EÖSSZEVONT&amp;E KIADÁSAI</oddHeader>
    <oddFooter>&amp;C&amp;"Times New Roman,Normál"&amp;12                                                      Táborfalva Nagyközség Önkormányzat 2015. évi költségvetési beszámoló                                &amp;"Times New Roman,Dőlt"&amp;10(Adatok ezer Ft-ban)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48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4.28125" style="0" customWidth="1"/>
    <col min="2" max="2" width="54.140625" style="0" customWidth="1"/>
    <col min="3" max="4" width="10.140625" style="0" customWidth="1"/>
    <col min="5" max="5" width="2.8515625" style="0" customWidth="1"/>
    <col min="6" max="6" width="4.28125" style="0" customWidth="1"/>
    <col min="7" max="7" width="54.140625" style="0" customWidth="1"/>
    <col min="8" max="9" width="10.140625" style="0" customWidth="1"/>
  </cols>
  <sheetData>
    <row r="2" spans="1:9" ht="15.75">
      <c r="A2" s="197"/>
      <c r="B2" s="236" t="s">
        <v>178</v>
      </c>
      <c r="C2" s="236"/>
      <c r="D2" s="236"/>
      <c r="E2" s="237"/>
      <c r="F2" s="237"/>
      <c r="G2" s="237"/>
      <c r="H2" s="237"/>
      <c r="I2" s="237"/>
    </row>
    <row r="3" spans="1:9" ht="15.75">
      <c r="A3" s="197"/>
      <c r="B3" s="220"/>
      <c r="C3" s="220"/>
      <c r="D3" s="220"/>
      <c r="E3" s="219"/>
      <c r="F3" s="219"/>
      <c r="G3" s="219"/>
      <c r="H3" s="219"/>
      <c r="I3" s="219"/>
    </row>
    <row r="4" spans="1:9" ht="15.75">
      <c r="A4" s="197"/>
      <c r="B4" s="220"/>
      <c r="C4" s="220"/>
      <c r="D4" s="220"/>
      <c r="E4" s="219"/>
      <c r="F4" s="219"/>
      <c r="G4" s="219"/>
      <c r="H4" s="219"/>
      <c r="I4" s="219"/>
    </row>
    <row r="5" spans="1:9" ht="13.5" thickBot="1">
      <c r="A5" s="238" t="s">
        <v>152</v>
      </c>
      <c r="B5" s="238"/>
      <c r="C5" s="238"/>
      <c r="D5" s="238"/>
      <c r="E5" s="237"/>
      <c r="F5" s="237"/>
      <c r="G5" s="237"/>
      <c r="H5" s="237"/>
      <c r="I5" s="237"/>
    </row>
    <row r="6" spans="1:9" ht="12.75">
      <c r="A6" s="239"/>
      <c r="B6" s="241" t="s">
        <v>153</v>
      </c>
      <c r="C6" s="230" t="s">
        <v>154</v>
      </c>
      <c r="D6" s="232" t="s">
        <v>180</v>
      </c>
      <c r="F6" s="239"/>
      <c r="G6" s="241" t="s">
        <v>169</v>
      </c>
      <c r="H6" s="230" t="s">
        <v>154</v>
      </c>
      <c r="I6" s="232" t="s">
        <v>180</v>
      </c>
    </row>
    <row r="7" spans="1:9" ht="17.25" customHeight="1">
      <c r="A7" s="240"/>
      <c r="B7" s="242"/>
      <c r="C7" s="231"/>
      <c r="D7" s="233"/>
      <c r="F7" s="240"/>
      <c r="G7" s="242"/>
      <c r="H7" s="231"/>
      <c r="I7" s="233"/>
    </row>
    <row r="8" spans="1:9" ht="13.5">
      <c r="A8" s="215" t="s">
        <v>155</v>
      </c>
      <c r="B8" s="216" t="s">
        <v>179</v>
      </c>
      <c r="C8" s="217">
        <f>SUM(C9,C11,C17,C19)</f>
        <v>2179766</v>
      </c>
      <c r="D8" s="218">
        <f>SUM(D9,D11,D17,D19)</f>
        <v>2146351</v>
      </c>
      <c r="F8" s="215" t="s">
        <v>170</v>
      </c>
      <c r="G8" s="216" t="s">
        <v>171</v>
      </c>
      <c r="H8" s="217">
        <f>SUM(H9:H14)</f>
        <v>2320842</v>
      </c>
      <c r="I8" s="218">
        <f>SUM(I9:I14)</f>
        <v>2293244</v>
      </c>
    </row>
    <row r="9" spans="1:9" ht="12.75">
      <c r="A9" s="207" t="s">
        <v>10</v>
      </c>
      <c r="B9" s="208" t="s">
        <v>156</v>
      </c>
      <c r="C9" s="209">
        <f>SUM(C10)</f>
        <v>63</v>
      </c>
      <c r="D9" s="210">
        <f>SUM(D10)</f>
        <v>3011</v>
      </c>
      <c r="F9" s="207" t="s">
        <v>10</v>
      </c>
      <c r="G9" s="208" t="s">
        <v>209</v>
      </c>
      <c r="H9" s="209">
        <v>48580</v>
      </c>
      <c r="I9" s="210">
        <v>48580</v>
      </c>
    </row>
    <row r="10" spans="1:9" ht="12" customHeight="1">
      <c r="A10" s="203" t="s">
        <v>3</v>
      </c>
      <c r="B10" s="204" t="s">
        <v>157</v>
      </c>
      <c r="C10" s="205">
        <v>63</v>
      </c>
      <c r="D10" s="206">
        <v>3011</v>
      </c>
      <c r="F10" s="207" t="s">
        <v>12</v>
      </c>
      <c r="G10" s="208" t="s">
        <v>210</v>
      </c>
      <c r="H10" s="209">
        <v>0</v>
      </c>
      <c r="I10" s="210">
        <v>0</v>
      </c>
    </row>
    <row r="11" spans="1:9" ht="12.75">
      <c r="A11" s="207" t="s">
        <v>12</v>
      </c>
      <c r="B11" s="208" t="s">
        <v>158</v>
      </c>
      <c r="C11" s="209">
        <f>SUM(C12:C16)</f>
        <v>2176703</v>
      </c>
      <c r="D11" s="210">
        <f>SUM(D12:D16)</f>
        <v>2140340</v>
      </c>
      <c r="F11" s="207" t="s">
        <v>14</v>
      </c>
      <c r="G11" s="208" t="s">
        <v>211</v>
      </c>
      <c r="H11" s="209">
        <v>136558</v>
      </c>
      <c r="I11" s="210">
        <v>136558</v>
      </c>
    </row>
    <row r="12" spans="1:9" ht="12" customHeight="1">
      <c r="A12" s="203" t="s">
        <v>3</v>
      </c>
      <c r="B12" s="204" t="s">
        <v>181</v>
      </c>
      <c r="C12" s="205">
        <v>2162498</v>
      </c>
      <c r="D12" s="206">
        <v>2126987</v>
      </c>
      <c r="F12" s="207" t="s">
        <v>15</v>
      </c>
      <c r="G12" s="208" t="s">
        <v>212</v>
      </c>
      <c r="H12" s="209">
        <v>2158347</v>
      </c>
      <c r="I12" s="210">
        <v>2135705</v>
      </c>
    </row>
    <row r="13" spans="1:9" ht="12" customHeight="1">
      <c r="A13" s="203" t="s">
        <v>4</v>
      </c>
      <c r="B13" s="204" t="s">
        <v>183</v>
      </c>
      <c r="C13" s="205">
        <v>11355</v>
      </c>
      <c r="D13" s="206">
        <v>12601</v>
      </c>
      <c r="F13" s="207" t="s">
        <v>27</v>
      </c>
      <c r="G13" s="208" t="s">
        <v>213</v>
      </c>
      <c r="H13" s="209">
        <v>0</v>
      </c>
      <c r="I13" s="210">
        <v>0</v>
      </c>
    </row>
    <row r="14" spans="1:9" ht="12" customHeight="1">
      <c r="A14" s="203" t="s">
        <v>5</v>
      </c>
      <c r="B14" s="204" t="s">
        <v>184</v>
      </c>
      <c r="C14" s="205">
        <v>0</v>
      </c>
      <c r="D14" s="206">
        <v>0</v>
      </c>
      <c r="F14" s="207" t="s">
        <v>207</v>
      </c>
      <c r="G14" s="208" t="s">
        <v>214</v>
      </c>
      <c r="H14" s="209">
        <v>-22643</v>
      </c>
      <c r="I14" s="210">
        <v>-27599</v>
      </c>
    </row>
    <row r="15" spans="1:9" ht="12" customHeight="1">
      <c r="A15" s="203" t="s">
        <v>6</v>
      </c>
      <c r="B15" s="204" t="s">
        <v>159</v>
      </c>
      <c r="C15" s="205">
        <v>2850</v>
      </c>
      <c r="D15" s="206">
        <v>752</v>
      </c>
      <c r="F15" s="215" t="s">
        <v>172</v>
      </c>
      <c r="G15" s="216" t="s">
        <v>173</v>
      </c>
      <c r="H15" s="217">
        <f>SUM(H16:H18)</f>
        <v>5331</v>
      </c>
      <c r="I15" s="218">
        <f>SUM(I16,I16:I18)</f>
        <v>6573</v>
      </c>
    </row>
    <row r="16" spans="1:9" ht="12" customHeight="1">
      <c r="A16" s="203" t="s">
        <v>7</v>
      </c>
      <c r="B16" s="204" t="s">
        <v>185</v>
      </c>
      <c r="C16" s="205">
        <v>0</v>
      </c>
      <c r="D16" s="206">
        <v>0</v>
      </c>
      <c r="F16" s="207" t="s">
        <v>10</v>
      </c>
      <c r="G16" s="208" t="s">
        <v>215</v>
      </c>
      <c r="H16" s="209">
        <v>5331</v>
      </c>
      <c r="I16" s="210">
        <v>0</v>
      </c>
    </row>
    <row r="17" spans="1:9" ht="12.75">
      <c r="A17" s="207" t="s">
        <v>14</v>
      </c>
      <c r="B17" s="208" t="s">
        <v>186</v>
      </c>
      <c r="C17" s="209">
        <f>SUM(C18)</f>
        <v>3000</v>
      </c>
      <c r="D17" s="210">
        <f>SUM(D18)</f>
        <v>3000</v>
      </c>
      <c r="F17" s="207" t="s">
        <v>12</v>
      </c>
      <c r="G17" s="208" t="s">
        <v>216</v>
      </c>
      <c r="H17" s="209">
        <v>0</v>
      </c>
      <c r="I17" s="210">
        <v>6499</v>
      </c>
    </row>
    <row r="18" spans="1:9" ht="12" customHeight="1">
      <c r="A18" s="203" t="s">
        <v>3</v>
      </c>
      <c r="B18" s="204" t="s">
        <v>182</v>
      </c>
      <c r="C18" s="205">
        <v>3000</v>
      </c>
      <c r="D18" s="206">
        <v>3000</v>
      </c>
      <c r="F18" s="207" t="s">
        <v>14</v>
      </c>
      <c r="G18" s="208" t="s">
        <v>217</v>
      </c>
      <c r="H18" s="209">
        <v>0</v>
      </c>
      <c r="I18" s="210">
        <v>74</v>
      </c>
    </row>
    <row r="19" spans="1:9" ht="13.5">
      <c r="A19" s="207" t="s">
        <v>15</v>
      </c>
      <c r="B19" s="208" t="s">
        <v>187</v>
      </c>
      <c r="C19" s="209">
        <v>0</v>
      </c>
      <c r="D19" s="210">
        <v>0</v>
      </c>
      <c r="F19" s="215" t="s">
        <v>174</v>
      </c>
      <c r="G19" s="216" t="s">
        <v>218</v>
      </c>
      <c r="H19" s="217">
        <v>0</v>
      </c>
      <c r="I19" s="218">
        <v>0</v>
      </c>
    </row>
    <row r="20" spans="1:9" ht="13.5">
      <c r="A20" s="215" t="s">
        <v>160</v>
      </c>
      <c r="B20" s="216" t="s">
        <v>190</v>
      </c>
      <c r="C20" s="217">
        <f>SUM(C21:C22)</f>
        <v>0</v>
      </c>
      <c r="D20" s="218">
        <f>SUM(D21:D22)</f>
        <v>0</v>
      </c>
      <c r="F20" s="215" t="s">
        <v>175</v>
      </c>
      <c r="G20" s="216" t="s">
        <v>176</v>
      </c>
      <c r="H20" s="217">
        <f>SUM(H21:H23)</f>
        <v>4035</v>
      </c>
      <c r="I20" s="218">
        <f>SUM(I21:I23)</f>
        <v>4240</v>
      </c>
    </row>
    <row r="21" spans="1:9" ht="12.75" customHeight="1">
      <c r="A21" s="207" t="s">
        <v>10</v>
      </c>
      <c r="B21" s="208" t="s">
        <v>188</v>
      </c>
      <c r="C21" s="209">
        <v>0</v>
      </c>
      <c r="D21" s="210">
        <v>0</v>
      </c>
      <c r="F21" s="203"/>
      <c r="G21" s="204" t="s">
        <v>219</v>
      </c>
      <c r="H21" s="205">
        <v>0</v>
      </c>
      <c r="I21" s="206">
        <v>0</v>
      </c>
    </row>
    <row r="22" spans="1:9" ht="12.75" customHeight="1">
      <c r="A22" s="207" t="s">
        <v>12</v>
      </c>
      <c r="B22" s="208" t="s">
        <v>189</v>
      </c>
      <c r="C22" s="209">
        <v>0</v>
      </c>
      <c r="D22" s="210">
        <v>0</v>
      </c>
      <c r="F22" s="203"/>
      <c r="G22" s="204" t="s">
        <v>220</v>
      </c>
      <c r="H22" s="205">
        <v>4035</v>
      </c>
      <c r="I22" s="206">
        <v>3574</v>
      </c>
    </row>
    <row r="23" spans="1:9" ht="13.5" customHeight="1">
      <c r="A23" s="215" t="s">
        <v>161</v>
      </c>
      <c r="B23" s="216" t="s">
        <v>162</v>
      </c>
      <c r="C23" s="217">
        <f>SUM(C24,C25,C27)</f>
        <v>105466</v>
      </c>
      <c r="D23" s="218">
        <f>SUM(D24,D25,D27)</f>
        <v>147717</v>
      </c>
      <c r="F23" s="203"/>
      <c r="G23" s="204" t="s">
        <v>221</v>
      </c>
      <c r="H23" s="205">
        <v>0</v>
      </c>
      <c r="I23" s="206">
        <v>666</v>
      </c>
    </row>
    <row r="24" spans="1:9" ht="12.75">
      <c r="A24" s="207" t="s">
        <v>10</v>
      </c>
      <c r="B24" s="208" t="s">
        <v>191</v>
      </c>
      <c r="C24" s="209">
        <v>0</v>
      </c>
      <c r="D24" s="210">
        <v>0</v>
      </c>
      <c r="F24" s="207"/>
      <c r="G24" s="208"/>
      <c r="H24" s="209"/>
      <c r="I24" s="210"/>
    </row>
    <row r="25" spans="1:9" ht="12.75">
      <c r="A25" s="207" t="s">
        <v>12</v>
      </c>
      <c r="B25" s="208" t="s">
        <v>192</v>
      </c>
      <c r="C25" s="209">
        <f>SUM(C26)</f>
        <v>394</v>
      </c>
      <c r="D25" s="210">
        <f>SUM(D26)</f>
        <v>367</v>
      </c>
      <c r="F25" s="207"/>
      <c r="G25" s="208"/>
      <c r="H25" s="209"/>
      <c r="I25" s="210"/>
    </row>
    <row r="26" spans="1:9" ht="12.75">
      <c r="A26" s="203" t="s">
        <v>3</v>
      </c>
      <c r="B26" s="204" t="s">
        <v>193</v>
      </c>
      <c r="C26" s="205">
        <v>394</v>
      </c>
      <c r="D26" s="206">
        <v>367</v>
      </c>
      <c r="F26" s="203"/>
      <c r="G26" s="204"/>
      <c r="H26" s="205"/>
      <c r="I26" s="206"/>
    </row>
    <row r="27" spans="1:9" ht="12.75">
      <c r="A27" s="207" t="s">
        <v>14</v>
      </c>
      <c r="B27" s="208" t="s">
        <v>194</v>
      </c>
      <c r="C27" s="209">
        <f>SUM(C28)</f>
        <v>105072</v>
      </c>
      <c r="D27" s="210">
        <f>SUM(D28)</f>
        <v>147350</v>
      </c>
      <c r="F27" s="207"/>
      <c r="G27" s="208"/>
      <c r="H27" s="209"/>
      <c r="I27" s="210"/>
    </row>
    <row r="28" spans="1:9" ht="12.75">
      <c r="A28" s="203" t="s">
        <v>3</v>
      </c>
      <c r="B28" s="204" t="s">
        <v>195</v>
      </c>
      <c r="C28" s="205">
        <v>105072</v>
      </c>
      <c r="D28" s="206">
        <v>147350</v>
      </c>
      <c r="F28" s="203"/>
      <c r="G28" s="204"/>
      <c r="H28" s="205"/>
      <c r="I28" s="206"/>
    </row>
    <row r="29" spans="1:9" ht="13.5">
      <c r="A29" s="215" t="s">
        <v>163</v>
      </c>
      <c r="B29" s="216" t="s">
        <v>164</v>
      </c>
      <c r="C29" s="217">
        <f>SUM(C30:C31)</f>
        <v>42901</v>
      </c>
      <c r="D29" s="218">
        <f>SUM(D31,D30)</f>
        <v>12588</v>
      </c>
      <c r="F29" s="211"/>
      <c r="G29" s="212"/>
      <c r="H29" s="213"/>
      <c r="I29" s="214"/>
    </row>
    <row r="30" spans="1:9" ht="12.75">
      <c r="A30" s="207" t="s">
        <v>10</v>
      </c>
      <c r="B30" s="208" t="s">
        <v>196</v>
      </c>
      <c r="C30" s="209">
        <v>0</v>
      </c>
      <c r="D30" s="210">
        <v>0</v>
      </c>
      <c r="F30" s="207"/>
      <c r="G30" s="208"/>
      <c r="H30" s="209"/>
      <c r="I30" s="210"/>
    </row>
    <row r="31" spans="1:9" ht="12.75">
      <c r="A31" s="207" t="s">
        <v>12</v>
      </c>
      <c r="B31" s="208" t="s">
        <v>197</v>
      </c>
      <c r="C31" s="209">
        <f>SUM(C33:C34,C32)</f>
        <v>42901</v>
      </c>
      <c r="D31" s="210">
        <f>SUM(D32:D34)</f>
        <v>12588</v>
      </c>
      <c r="F31" s="207"/>
      <c r="G31" s="208"/>
      <c r="H31" s="209"/>
      <c r="I31" s="210"/>
    </row>
    <row r="32" spans="1:9" ht="12.75">
      <c r="A32" s="203" t="s">
        <v>3</v>
      </c>
      <c r="B32" s="204" t="s">
        <v>200</v>
      </c>
      <c r="C32" s="205">
        <v>0</v>
      </c>
      <c r="D32" s="206">
        <v>0</v>
      </c>
      <c r="F32" s="203"/>
      <c r="G32" s="204"/>
      <c r="H32" s="205"/>
      <c r="I32" s="206"/>
    </row>
    <row r="33" spans="1:9" ht="12.75">
      <c r="A33" s="203" t="s">
        <v>4</v>
      </c>
      <c r="B33" s="204" t="s">
        <v>199</v>
      </c>
      <c r="C33" s="205">
        <v>0</v>
      </c>
      <c r="D33" s="206">
        <v>0</v>
      </c>
      <c r="F33" s="203"/>
      <c r="G33" s="204"/>
      <c r="H33" s="205"/>
      <c r="I33" s="206"/>
    </row>
    <row r="34" spans="1:9" ht="12.75">
      <c r="A34" s="203" t="s">
        <v>5</v>
      </c>
      <c r="B34" s="204" t="s">
        <v>198</v>
      </c>
      <c r="C34" s="205">
        <v>42901</v>
      </c>
      <c r="D34" s="206">
        <v>12588</v>
      </c>
      <c r="F34" s="203"/>
      <c r="G34" s="204"/>
      <c r="H34" s="205"/>
      <c r="I34" s="206"/>
    </row>
    <row r="35" spans="1:9" ht="13.5">
      <c r="A35" s="215" t="s">
        <v>165</v>
      </c>
      <c r="B35" s="216" t="s">
        <v>201</v>
      </c>
      <c r="C35" s="217">
        <f>SUM(C36:C41)</f>
        <v>2075</v>
      </c>
      <c r="D35" s="218">
        <f>SUM(D36:D41)</f>
        <v>-2599</v>
      </c>
      <c r="F35" s="211"/>
      <c r="G35" s="212"/>
      <c r="H35" s="213"/>
      <c r="I35" s="214"/>
    </row>
    <row r="36" spans="1:9" ht="12.75">
      <c r="A36" s="207" t="s">
        <v>10</v>
      </c>
      <c r="B36" s="208" t="s">
        <v>202</v>
      </c>
      <c r="C36" s="209">
        <v>2075</v>
      </c>
      <c r="D36" s="210">
        <v>4138</v>
      </c>
      <c r="F36" s="207"/>
      <c r="G36" s="208"/>
      <c r="H36" s="209"/>
      <c r="I36" s="210"/>
    </row>
    <row r="37" spans="1:9" ht="12.75">
      <c r="A37" s="207" t="s">
        <v>12</v>
      </c>
      <c r="B37" s="208" t="s">
        <v>203</v>
      </c>
      <c r="C37" s="209">
        <f>SUM(C38)</f>
        <v>0</v>
      </c>
      <c r="D37" s="210">
        <v>0</v>
      </c>
      <c r="F37" s="207"/>
      <c r="G37" s="208"/>
      <c r="H37" s="209"/>
      <c r="I37" s="210"/>
    </row>
    <row r="38" spans="1:9" ht="12.75">
      <c r="A38" s="207" t="s">
        <v>14</v>
      </c>
      <c r="B38" s="208" t="s">
        <v>204</v>
      </c>
      <c r="C38" s="209">
        <f>SUM(C39)</f>
        <v>0</v>
      </c>
      <c r="D38" s="210">
        <v>0</v>
      </c>
      <c r="F38" s="207"/>
      <c r="G38" s="208"/>
      <c r="H38" s="209"/>
      <c r="I38" s="210"/>
    </row>
    <row r="39" spans="1:9" ht="12.75">
      <c r="A39" s="207" t="s">
        <v>15</v>
      </c>
      <c r="B39" s="208" t="s">
        <v>205</v>
      </c>
      <c r="C39" s="209">
        <f>SUM(C40)</f>
        <v>0</v>
      </c>
      <c r="D39" s="210">
        <v>0</v>
      </c>
      <c r="F39" s="207"/>
      <c r="G39" s="208"/>
      <c r="H39" s="209"/>
      <c r="I39" s="210"/>
    </row>
    <row r="40" spans="1:9" ht="12.75">
      <c r="A40" s="207" t="s">
        <v>27</v>
      </c>
      <c r="B40" s="208" t="s">
        <v>206</v>
      </c>
      <c r="C40" s="209">
        <f>SUM(C41)</f>
        <v>0</v>
      </c>
      <c r="D40" s="210">
        <v>0</v>
      </c>
      <c r="F40" s="207"/>
      <c r="G40" s="208"/>
      <c r="H40" s="209"/>
      <c r="I40" s="210"/>
    </row>
    <row r="41" spans="1:9" ht="12.75">
      <c r="A41" s="207" t="s">
        <v>207</v>
      </c>
      <c r="B41" s="208" t="s">
        <v>208</v>
      </c>
      <c r="C41" s="209">
        <f>SUM(C42)</f>
        <v>0</v>
      </c>
      <c r="D41" s="210">
        <v>-6737</v>
      </c>
      <c r="F41" s="207"/>
      <c r="G41" s="208"/>
      <c r="H41" s="209"/>
      <c r="I41" s="210"/>
    </row>
    <row r="42" spans="1:9" ht="13.5">
      <c r="A42" s="215" t="s">
        <v>166</v>
      </c>
      <c r="B42" s="216" t="s">
        <v>167</v>
      </c>
      <c r="C42" s="217">
        <v>0</v>
      </c>
      <c r="D42" s="218">
        <v>0</v>
      </c>
      <c r="F42" s="211"/>
      <c r="G42" s="212"/>
      <c r="H42" s="213"/>
      <c r="I42" s="214"/>
    </row>
    <row r="43" spans="1:9" ht="16.5" thickBot="1">
      <c r="A43" s="234" t="s">
        <v>168</v>
      </c>
      <c r="B43" s="235"/>
      <c r="C43" s="198">
        <f>SUM(C8,C20,C23,C29,C35,C42)</f>
        <v>2330208</v>
      </c>
      <c r="D43" s="199">
        <f>SUM(D8,D20,D23,D29,D35,D42)</f>
        <v>2304057</v>
      </c>
      <c r="F43" s="234" t="s">
        <v>177</v>
      </c>
      <c r="G43" s="235"/>
      <c r="H43" s="198">
        <f>SUM(H8,H15,H19,H20)</f>
        <v>2330208</v>
      </c>
      <c r="I43" s="199">
        <f>SUM(I8,I15,I19,I20)</f>
        <v>2304057</v>
      </c>
    </row>
    <row r="44" spans="1:4" ht="15.75">
      <c r="A44" s="200"/>
      <c r="B44" s="200"/>
      <c r="C44" s="201"/>
      <c r="D44" s="201"/>
    </row>
    <row r="45" spans="1:4" ht="15.75">
      <c r="A45" s="200"/>
      <c r="B45" s="200"/>
      <c r="C45" s="201"/>
      <c r="D45" s="201"/>
    </row>
    <row r="46" spans="1:4" ht="15.75">
      <c r="A46" s="200"/>
      <c r="B46" s="200"/>
      <c r="C46" s="201"/>
      <c r="D46" s="201"/>
    </row>
    <row r="47" spans="1:4" ht="15.75">
      <c r="A47" s="200"/>
      <c r="B47" s="202"/>
      <c r="C47" s="201"/>
      <c r="D47" s="201"/>
    </row>
    <row r="48" spans="1:4" ht="15.75">
      <c r="A48" s="200"/>
      <c r="B48" s="202"/>
      <c r="C48" s="201"/>
      <c r="D48" s="201"/>
    </row>
  </sheetData>
  <sheetProtection/>
  <mergeCells count="12">
    <mergeCell ref="F6:F7"/>
    <mergeCell ref="G6:G7"/>
    <mergeCell ref="H6:H7"/>
    <mergeCell ref="I6:I7"/>
    <mergeCell ref="F43:G43"/>
    <mergeCell ref="B2:I2"/>
    <mergeCell ref="A5:I5"/>
    <mergeCell ref="A43:B43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headerFooter>
    <oddHeader>&amp;C&amp;"Times New Roman,Dőlt"&amp;12 3. melléklet  a 4/2016. (IV.27.) önkormányzati rendelethez</oddHeader>
    <oddFooter xml:space="preserve">&amp;C&amp;"Times New Roman,Normál"&amp;12      Táborfalva Nagyközség Önkormányzat 2015. évi költségvetési beszámoló &amp;10                     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52"/>
  <sheetViews>
    <sheetView view="pageLayout" zoomScaleSheetLayoutView="100" workbookViewId="0" topLeftCell="A1">
      <selection activeCell="B10" sqref="B10"/>
    </sheetView>
  </sheetViews>
  <sheetFormatPr defaultColWidth="9.140625" defaultRowHeight="24.75" customHeight="1"/>
  <cols>
    <col min="1" max="1" width="6.8515625" style="43" customWidth="1"/>
    <col min="2" max="2" width="70.8515625" style="44" customWidth="1"/>
    <col min="3" max="3" width="13.28125" style="45" customWidth="1"/>
    <col min="4" max="4" width="12.57421875" style="45" customWidth="1"/>
    <col min="5" max="5" width="13.28125" style="45" customWidth="1"/>
    <col min="6" max="6" width="8.421875" style="126" customWidth="1"/>
    <col min="7" max="16384" width="9.140625" style="42" customWidth="1"/>
  </cols>
  <sheetData>
    <row r="1" spans="1:6" s="4" customFormat="1" ht="33.75" customHeight="1" thickBot="1">
      <c r="A1" s="1"/>
      <c r="B1" s="2" t="s">
        <v>0</v>
      </c>
      <c r="C1" s="66" t="s">
        <v>139</v>
      </c>
      <c r="D1" s="66" t="s">
        <v>138</v>
      </c>
      <c r="E1" s="176" t="s">
        <v>140</v>
      </c>
      <c r="F1" s="69" t="s">
        <v>133</v>
      </c>
    </row>
    <row r="2" spans="1:6" s="8" customFormat="1" ht="23.25" customHeight="1" thickTop="1">
      <c r="A2" s="5" t="s">
        <v>10</v>
      </c>
      <c r="B2" s="6" t="s">
        <v>11</v>
      </c>
      <c r="C2" s="7">
        <f>SUM(C3,C7)</f>
        <v>128899</v>
      </c>
      <c r="D2" s="7">
        <f>SUM(D3,D7)</f>
        <v>128139</v>
      </c>
      <c r="E2" s="7">
        <f>SUM(E3,E7)</f>
        <v>115165</v>
      </c>
      <c r="F2" s="63">
        <f>(E2/D2)*100</f>
        <v>89.8750575546867</v>
      </c>
    </row>
    <row r="3" spans="1:6" s="14" customFormat="1" ht="21" customHeight="1">
      <c r="A3" s="70" t="s">
        <v>3</v>
      </c>
      <c r="B3" s="71" t="s">
        <v>47</v>
      </c>
      <c r="C3" s="72">
        <f>SUM(C4:C6)</f>
        <v>35899</v>
      </c>
      <c r="D3" s="72">
        <f>SUM(D4,D5,D6)</f>
        <v>33500</v>
      </c>
      <c r="E3" s="72">
        <f>SUM(E5,E6,E4)</f>
        <v>21227</v>
      </c>
      <c r="F3" s="63">
        <f aca="true" t="shared" si="0" ref="F3:F24">(E3/D3)*100</f>
        <v>63.364179104477614</v>
      </c>
    </row>
    <row r="4" spans="1:6" s="14" customFormat="1" ht="18" customHeight="1">
      <c r="A4" s="73" t="s">
        <v>44</v>
      </c>
      <c r="B4" s="74" t="s">
        <v>141</v>
      </c>
      <c r="C4" s="75">
        <v>9030</v>
      </c>
      <c r="D4" s="75">
        <v>15400</v>
      </c>
      <c r="E4" s="75">
        <v>15458</v>
      </c>
      <c r="F4" s="63">
        <f t="shared" si="0"/>
        <v>100.37662337662339</v>
      </c>
    </row>
    <row r="5" spans="1:6" s="14" customFormat="1" ht="18" customHeight="1">
      <c r="A5" s="73" t="s">
        <v>44</v>
      </c>
      <c r="B5" s="74" t="s">
        <v>45</v>
      </c>
      <c r="C5" s="75">
        <v>25869</v>
      </c>
      <c r="D5" s="75">
        <v>17900</v>
      </c>
      <c r="E5" s="75">
        <v>5568</v>
      </c>
      <c r="F5" s="63">
        <f t="shared" si="0"/>
        <v>31.10614525139665</v>
      </c>
    </row>
    <row r="6" spans="1:6" s="14" customFormat="1" ht="18" customHeight="1">
      <c r="A6" s="73" t="s">
        <v>44</v>
      </c>
      <c r="B6" s="74" t="s">
        <v>46</v>
      </c>
      <c r="C6" s="75">
        <v>1000</v>
      </c>
      <c r="D6" s="75">
        <v>200</v>
      </c>
      <c r="E6" s="75">
        <v>201</v>
      </c>
      <c r="F6" s="63">
        <f t="shared" si="0"/>
        <v>100.49999999999999</v>
      </c>
    </row>
    <row r="7" spans="1:6" s="14" customFormat="1" ht="21" customHeight="1">
      <c r="A7" s="70" t="s">
        <v>4</v>
      </c>
      <c r="B7" s="71" t="s">
        <v>48</v>
      </c>
      <c r="C7" s="80">
        <f>SUM(C8,C11)</f>
        <v>93000</v>
      </c>
      <c r="D7" s="80">
        <f>SUM(D8,D11,D13,D14)</f>
        <v>94639</v>
      </c>
      <c r="E7" s="80">
        <f>SUM(E8,E11,E13,E14)</f>
        <v>93938</v>
      </c>
      <c r="F7" s="63">
        <f t="shared" si="0"/>
        <v>99.25929056731368</v>
      </c>
    </row>
    <row r="8" spans="1:8" s="22" customFormat="1" ht="18" customHeight="1">
      <c r="A8" s="81" t="s">
        <v>29</v>
      </c>
      <c r="B8" s="74" t="s">
        <v>21</v>
      </c>
      <c r="C8" s="75">
        <f>SUM(C9:C10)</f>
        <v>82000</v>
      </c>
      <c r="D8" s="75">
        <f>SUM(D9:D10)</f>
        <v>82300</v>
      </c>
      <c r="E8" s="75">
        <f>SUM(E9:E10)</f>
        <v>81426</v>
      </c>
      <c r="F8" s="63">
        <f t="shared" si="0"/>
        <v>98.93803159173754</v>
      </c>
      <c r="H8" s="82"/>
    </row>
    <row r="9" spans="1:8" s="22" customFormat="1" ht="15" customHeight="1">
      <c r="A9" s="221"/>
      <c r="B9" s="76" t="s">
        <v>30</v>
      </c>
      <c r="C9" s="77">
        <v>2000</v>
      </c>
      <c r="D9" s="77">
        <v>2000</v>
      </c>
      <c r="E9" s="77">
        <v>1927</v>
      </c>
      <c r="F9" s="78">
        <f t="shared" si="0"/>
        <v>96.35000000000001</v>
      </c>
      <c r="H9" s="82"/>
    </row>
    <row r="10" spans="1:8" s="22" customFormat="1" ht="15" customHeight="1">
      <c r="A10" s="221"/>
      <c r="B10" s="76" t="s">
        <v>31</v>
      </c>
      <c r="C10" s="77">
        <v>80000</v>
      </c>
      <c r="D10" s="77">
        <v>80300</v>
      </c>
      <c r="E10" s="77">
        <v>79499</v>
      </c>
      <c r="F10" s="78">
        <f t="shared" si="0"/>
        <v>99.0024906600249</v>
      </c>
      <c r="H10" s="82"/>
    </row>
    <row r="11" spans="1:6" s="22" customFormat="1" ht="18" customHeight="1">
      <c r="A11" s="81" t="s">
        <v>49</v>
      </c>
      <c r="B11" s="74" t="s">
        <v>13</v>
      </c>
      <c r="C11" s="75">
        <f>SUM(C12)</f>
        <v>11000</v>
      </c>
      <c r="D11" s="75">
        <f>SUM(D12)</f>
        <v>11500</v>
      </c>
      <c r="E11" s="75">
        <f>SUM(E12)</f>
        <v>11641</v>
      </c>
      <c r="F11" s="63">
        <f t="shared" si="0"/>
        <v>101.22608695652173</v>
      </c>
    </row>
    <row r="12" spans="1:6" s="22" customFormat="1" ht="15" customHeight="1">
      <c r="A12" s="83"/>
      <c r="B12" s="76" t="s">
        <v>32</v>
      </c>
      <c r="C12" s="77">
        <v>11000</v>
      </c>
      <c r="D12" s="77">
        <v>11500</v>
      </c>
      <c r="E12" s="77">
        <v>11641</v>
      </c>
      <c r="F12" s="78">
        <f t="shared" si="0"/>
        <v>101.22608695652173</v>
      </c>
    </row>
    <row r="13" spans="1:8" s="22" customFormat="1" ht="18" customHeight="1">
      <c r="A13" s="81" t="s">
        <v>91</v>
      </c>
      <c r="B13" s="74" t="s">
        <v>92</v>
      </c>
      <c r="C13" s="75">
        <v>0</v>
      </c>
      <c r="D13" s="75">
        <v>139</v>
      </c>
      <c r="E13" s="75">
        <v>139</v>
      </c>
      <c r="F13" s="63">
        <f>(E13/D13)*100</f>
        <v>100</v>
      </c>
      <c r="H13" s="82"/>
    </row>
    <row r="14" spans="1:8" s="22" customFormat="1" ht="18" customHeight="1">
      <c r="A14" s="81" t="s">
        <v>93</v>
      </c>
      <c r="B14" s="74" t="s">
        <v>94</v>
      </c>
      <c r="C14" s="75">
        <v>0</v>
      </c>
      <c r="D14" s="75">
        <v>700</v>
      </c>
      <c r="E14" s="75">
        <v>732</v>
      </c>
      <c r="F14" s="63">
        <f t="shared" si="0"/>
        <v>104.57142857142858</v>
      </c>
      <c r="H14" s="82"/>
    </row>
    <row r="15" spans="1:6" s="22" customFormat="1" ht="23.25" customHeight="1">
      <c r="A15" s="85" t="s">
        <v>12</v>
      </c>
      <c r="B15" s="86" t="s">
        <v>42</v>
      </c>
      <c r="C15" s="87">
        <f>SUM(C16,C24,C28,C33,C34,C27)</f>
        <v>169538</v>
      </c>
      <c r="D15" s="87">
        <f>SUM(D16,D24,D28,D33,D34)</f>
        <v>177543</v>
      </c>
      <c r="E15" s="87">
        <f>SUM(E16,E24,E28,E33,E34)</f>
        <v>177543</v>
      </c>
      <c r="F15" s="63">
        <f>(E15/D15)*100</f>
        <v>100</v>
      </c>
    </row>
    <row r="16" spans="1:6" s="22" customFormat="1" ht="21" customHeight="1">
      <c r="A16" s="88" t="s">
        <v>3</v>
      </c>
      <c r="B16" s="74" t="s">
        <v>41</v>
      </c>
      <c r="C16" s="75">
        <f>SUM(C17,C18,C23)</f>
        <v>64145</v>
      </c>
      <c r="D16" s="75">
        <f>SUM(D17,D18,D23)</f>
        <v>64315</v>
      </c>
      <c r="E16" s="75">
        <f>SUM(E17,E18,E23)</f>
        <v>64315</v>
      </c>
      <c r="F16" s="63">
        <f t="shared" si="0"/>
        <v>100</v>
      </c>
    </row>
    <row r="17" spans="1:6" s="22" customFormat="1" ht="15" customHeight="1">
      <c r="A17" s="31"/>
      <c r="B17" s="76" t="s">
        <v>52</v>
      </c>
      <c r="C17" s="77">
        <v>42182</v>
      </c>
      <c r="D17" s="77">
        <v>42182</v>
      </c>
      <c r="E17" s="77">
        <v>42182</v>
      </c>
      <c r="F17" s="78">
        <f t="shared" si="0"/>
        <v>100</v>
      </c>
    </row>
    <row r="18" spans="1:6" s="22" customFormat="1" ht="15" customHeight="1">
      <c r="A18" s="89"/>
      <c r="B18" s="76" t="s">
        <v>36</v>
      </c>
      <c r="C18" s="77">
        <f>SUM(C19:C23)</f>
        <v>21963</v>
      </c>
      <c r="D18" s="77">
        <f>SUM(D19:D22)</f>
        <v>21963</v>
      </c>
      <c r="E18" s="77">
        <f>SUM(E19:E22)</f>
        <v>21963</v>
      </c>
      <c r="F18" s="78">
        <f t="shared" si="0"/>
        <v>100</v>
      </c>
    </row>
    <row r="19" spans="1:10" s="22" customFormat="1" ht="12.75" customHeight="1">
      <c r="A19" s="89"/>
      <c r="B19" s="90" t="s">
        <v>102</v>
      </c>
      <c r="C19" s="84">
        <v>3461</v>
      </c>
      <c r="D19" s="84">
        <v>3461</v>
      </c>
      <c r="E19" s="84">
        <v>3461</v>
      </c>
      <c r="F19" s="78">
        <f t="shared" si="0"/>
        <v>100</v>
      </c>
      <c r="J19" s="36"/>
    </row>
    <row r="20" spans="1:6" s="22" customFormat="1" ht="12.75" customHeight="1">
      <c r="A20" s="89"/>
      <c r="B20" s="90" t="s">
        <v>103</v>
      </c>
      <c r="C20" s="84">
        <v>13408</v>
      </c>
      <c r="D20" s="84">
        <v>13408</v>
      </c>
      <c r="E20" s="84">
        <v>13408</v>
      </c>
      <c r="F20" s="78">
        <f t="shared" si="0"/>
        <v>100</v>
      </c>
    </row>
    <row r="21" spans="1:6" s="22" customFormat="1" ht="12.75" customHeight="1">
      <c r="A21" s="89"/>
      <c r="B21" s="90" t="s">
        <v>104</v>
      </c>
      <c r="C21" s="84">
        <v>100</v>
      </c>
      <c r="D21" s="84">
        <v>100</v>
      </c>
      <c r="E21" s="84">
        <v>100</v>
      </c>
      <c r="F21" s="78">
        <f t="shared" si="0"/>
        <v>100</v>
      </c>
    </row>
    <row r="22" spans="1:6" s="22" customFormat="1" ht="12.75" customHeight="1">
      <c r="A22" s="91"/>
      <c r="B22" s="90" t="s">
        <v>105</v>
      </c>
      <c r="C22" s="84">
        <v>4994</v>
      </c>
      <c r="D22" s="84">
        <v>4994</v>
      </c>
      <c r="E22" s="84">
        <v>4994</v>
      </c>
      <c r="F22" s="78">
        <f t="shared" si="0"/>
        <v>100</v>
      </c>
    </row>
    <row r="23" spans="1:6" s="22" customFormat="1" ht="15" customHeight="1">
      <c r="A23" s="91"/>
      <c r="B23" s="76" t="s">
        <v>95</v>
      </c>
      <c r="C23" s="77">
        <v>0</v>
      </c>
      <c r="D23" s="77">
        <v>170</v>
      </c>
      <c r="E23" s="77">
        <v>170</v>
      </c>
      <c r="F23" s="78">
        <f t="shared" si="0"/>
        <v>100</v>
      </c>
    </row>
    <row r="24" spans="1:6" s="22" customFormat="1" ht="18" customHeight="1">
      <c r="A24" s="88" t="s">
        <v>4</v>
      </c>
      <c r="B24" s="74" t="s">
        <v>37</v>
      </c>
      <c r="C24" s="75">
        <f>SUM(C25:C26)</f>
        <v>59403</v>
      </c>
      <c r="D24" s="75">
        <f>SUM(D25:D26)</f>
        <v>61826</v>
      </c>
      <c r="E24" s="75">
        <f>SUM(E25)</f>
        <v>61826</v>
      </c>
      <c r="F24" s="63">
        <f t="shared" si="0"/>
        <v>100</v>
      </c>
    </row>
    <row r="25" spans="1:6" s="93" customFormat="1" ht="15" customHeight="1">
      <c r="A25" s="92"/>
      <c r="B25" s="76" t="s">
        <v>50</v>
      </c>
      <c r="C25" s="77">
        <v>7303</v>
      </c>
      <c r="D25" s="77">
        <v>7303</v>
      </c>
      <c r="E25" s="223">
        <v>61826</v>
      </c>
      <c r="F25" s="225">
        <v>100</v>
      </c>
    </row>
    <row r="26" spans="1:6" s="93" customFormat="1" ht="15" customHeight="1">
      <c r="A26" s="94"/>
      <c r="B26" s="76" t="s">
        <v>51</v>
      </c>
      <c r="C26" s="77">
        <v>52100</v>
      </c>
      <c r="D26" s="77">
        <v>54523</v>
      </c>
      <c r="E26" s="224"/>
      <c r="F26" s="226"/>
    </row>
    <row r="27" spans="1:6" s="93" customFormat="1" ht="15" customHeight="1">
      <c r="A27" s="94"/>
      <c r="B27" s="74" t="s">
        <v>142</v>
      </c>
      <c r="C27" s="75">
        <v>1400</v>
      </c>
      <c r="D27" s="77">
        <v>0</v>
      </c>
      <c r="E27" s="95">
        <v>0</v>
      </c>
      <c r="F27" s="177">
        <v>0</v>
      </c>
    </row>
    <row r="28" spans="1:10" s="34" customFormat="1" ht="18" customHeight="1">
      <c r="A28" s="88" t="s">
        <v>5</v>
      </c>
      <c r="B28" s="74" t="s">
        <v>33</v>
      </c>
      <c r="C28" s="75">
        <f>SUM(C29:C32)</f>
        <v>40709</v>
      </c>
      <c r="D28" s="75">
        <f>SUM(D29:D32)</f>
        <v>41940</v>
      </c>
      <c r="E28" s="75">
        <f>SUM(E29:E32)</f>
        <v>41940</v>
      </c>
      <c r="F28" s="96">
        <f>(E28/D28)*100</f>
        <v>100</v>
      </c>
      <c r="J28" s="35"/>
    </row>
    <row r="29" spans="1:6" s="34" customFormat="1" ht="15" customHeight="1">
      <c r="A29" s="221"/>
      <c r="B29" s="76" t="s">
        <v>34</v>
      </c>
      <c r="C29" s="77">
        <v>5000</v>
      </c>
      <c r="D29" s="77">
        <v>7139</v>
      </c>
      <c r="E29" s="77">
        <v>5606</v>
      </c>
      <c r="F29" s="79">
        <f aca="true" t="shared" si="1" ref="F29:F50">(E29/D29)*100</f>
        <v>78.5264042582995</v>
      </c>
    </row>
    <row r="30" spans="1:6" s="34" customFormat="1" ht="15" customHeight="1">
      <c r="A30" s="222"/>
      <c r="B30" s="76" t="s">
        <v>35</v>
      </c>
      <c r="C30" s="77">
        <v>13656</v>
      </c>
      <c r="D30" s="77">
        <v>12728</v>
      </c>
      <c r="E30" s="77">
        <v>13656</v>
      </c>
      <c r="F30" s="79">
        <f t="shared" si="1"/>
        <v>107.29101194217475</v>
      </c>
    </row>
    <row r="31" spans="1:6" s="34" customFormat="1" ht="15" customHeight="1">
      <c r="A31" s="94"/>
      <c r="B31" s="76" t="s">
        <v>96</v>
      </c>
      <c r="C31" s="77">
        <v>0</v>
      </c>
      <c r="D31" s="77">
        <v>20</v>
      </c>
      <c r="E31" s="77">
        <v>20</v>
      </c>
      <c r="F31" s="79">
        <f t="shared" si="1"/>
        <v>100</v>
      </c>
    </row>
    <row r="32" spans="1:6" s="34" customFormat="1" ht="15" customHeight="1">
      <c r="A32" s="94"/>
      <c r="B32" s="76" t="s">
        <v>38</v>
      </c>
      <c r="C32" s="77">
        <v>22053</v>
      </c>
      <c r="D32" s="77">
        <v>22053</v>
      </c>
      <c r="E32" s="77">
        <v>22658</v>
      </c>
      <c r="F32" s="79">
        <f t="shared" si="1"/>
        <v>102.74339092187003</v>
      </c>
    </row>
    <row r="33" spans="1:14" s="34" customFormat="1" ht="18" customHeight="1">
      <c r="A33" s="88" t="s">
        <v>6</v>
      </c>
      <c r="B33" s="74" t="s">
        <v>53</v>
      </c>
      <c r="C33" s="75">
        <v>3881</v>
      </c>
      <c r="D33" s="75">
        <v>4067</v>
      </c>
      <c r="E33" s="75">
        <v>4067</v>
      </c>
      <c r="F33" s="96">
        <f t="shared" si="1"/>
        <v>100</v>
      </c>
      <c r="M33" s="35"/>
      <c r="N33" s="35"/>
    </row>
    <row r="34" spans="1:14" s="34" customFormat="1" ht="18" customHeight="1">
      <c r="A34" s="88" t="s">
        <v>7</v>
      </c>
      <c r="B34" s="74" t="s">
        <v>97</v>
      </c>
      <c r="C34" s="75">
        <f>SUM(C35:C39)</f>
        <v>0</v>
      </c>
      <c r="D34" s="75">
        <f>SUM(D35:D39)</f>
        <v>5395</v>
      </c>
      <c r="E34" s="75">
        <f>SUM(E35:E39)</f>
        <v>5395</v>
      </c>
      <c r="F34" s="96">
        <f t="shared" si="1"/>
        <v>100</v>
      </c>
      <c r="M34" s="35"/>
      <c r="N34" s="35"/>
    </row>
    <row r="35" spans="1:14" s="34" customFormat="1" ht="15" customHeight="1">
      <c r="A35" s="97"/>
      <c r="B35" s="76" t="s">
        <v>98</v>
      </c>
      <c r="C35" s="77">
        <v>0</v>
      </c>
      <c r="D35" s="77">
        <v>1516</v>
      </c>
      <c r="E35" s="77">
        <v>1516</v>
      </c>
      <c r="F35" s="79">
        <f t="shared" si="1"/>
        <v>100</v>
      </c>
      <c r="M35" s="35"/>
      <c r="N35" s="35"/>
    </row>
    <row r="36" spans="1:14" s="34" customFormat="1" ht="15" customHeight="1">
      <c r="A36" s="97"/>
      <c r="B36" s="76" t="s">
        <v>99</v>
      </c>
      <c r="C36" s="77">
        <v>0</v>
      </c>
      <c r="D36" s="77">
        <v>1246</v>
      </c>
      <c r="E36" s="77">
        <v>1585</v>
      </c>
      <c r="F36" s="79">
        <f t="shared" si="1"/>
        <v>127.20706260032102</v>
      </c>
      <c r="M36" s="35"/>
      <c r="N36" s="35"/>
    </row>
    <row r="37" spans="1:14" s="34" customFormat="1" ht="15" customHeight="1">
      <c r="A37" s="97"/>
      <c r="B37" s="76" t="s">
        <v>100</v>
      </c>
      <c r="C37" s="77">
        <v>0</v>
      </c>
      <c r="D37" s="77">
        <v>658</v>
      </c>
      <c r="E37" s="77">
        <v>658</v>
      </c>
      <c r="F37" s="79">
        <f t="shared" si="1"/>
        <v>100</v>
      </c>
      <c r="M37" s="35"/>
      <c r="N37" s="35"/>
    </row>
    <row r="38" spans="1:14" s="34" customFormat="1" ht="15" customHeight="1">
      <c r="A38" s="97"/>
      <c r="B38" s="76" t="s">
        <v>109</v>
      </c>
      <c r="C38" s="77">
        <v>0</v>
      </c>
      <c r="D38" s="77">
        <v>1636</v>
      </c>
      <c r="E38" s="77">
        <v>1636</v>
      </c>
      <c r="F38" s="79">
        <f t="shared" si="1"/>
        <v>100</v>
      </c>
      <c r="M38" s="35"/>
      <c r="N38" s="35"/>
    </row>
    <row r="39" spans="1:14" s="34" customFormat="1" ht="15" customHeight="1">
      <c r="A39" s="97"/>
      <c r="B39" s="76" t="s">
        <v>108</v>
      </c>
      <c r="C39" s="77">
        <v>0</v>
      </c>
      <c r="D39" s="77">
        <v>339</v>
      </c>
      <c r="E39" s="77">
        <v>0</v>
      </c>
      <c r="F39" s="79" t="s">
        <v>17</v>
      </c>
      <c r="M39" s="35"/>
      <c r="N39" s="35"/>
    </row>
    <row r="40" spans="1:13" s="99" customFormat="1" ht="23.25" customHeight="1">
      <c r="A40" s="98" t="s">
        <v>14</v>
      </c>
      <c r="B40" s="10" t="s">
        <v>18</v>
      </c>
      <c r="C40" s="7">
        <f>SUM(C41:C42)</f>
        <v>26340</v>
      </c>
      <c r="D40" s="7">
        <f>SUM(D41:D42)</f>
        <v>23900</v>
      </c>
      <c r="E40" s="7">
        <f>SUM(E41:E42)</f>
        <v>23675</v>
      </c>
      <c r="F40" s="96">
        <f t="shared" si="1"/>
        <v>99.05857740585773</v>
      </c>
      <c r="M40" s="100"/>
    </row>
    <row r="41" spans="1:6" s="99" customFormat="1" ht="18" customHeight="1">
      <c r="A41" s="88" t="s">
        <v>3</v>
      </c>
      <c r="B41" s="52" t="s">
        <v>19</v>
      </c>
      <c r="C41" s="33">
        <v>13340</v>
      </c>
      <c r="D41" s="33">
        <v>15000</v>
      </c>
      <c r="E41" s="33">
        <v>14928</v>
      </c>
      <c r="F41" s="96">
        <f t="shared" si="1"/>
        <v>99.52</v>
      </c>
    </row>
    <row r="42" spans="1:6" s="99" customFormat="1" ht="18" customHeight="1">
      <c r="A42" s="101" t="s">
        <v>4</v>
      </c>
      <c r="B42" s="52" t="s">
        <v>40</v>
      </c>
      <c r="C42" s="33">
        <v>13000</v>
      </c>
      <c r="D42" s="33">
        <v>8900</v>
      </c>
      <c r="E42" s="33">
        <v>8747</v>
      </c>
      <c r="F42" s="96">
        <f t="shared" si="1"/>
        <v>98.28089887640449</v>
      </c>
    </row>
    <row r="43" spans="1:6" s="99" customFormat="1" ht="23.25" customHeight="1">
      <c r="A43" s="102"/>
      <c r="B43" s="103" t="s">
        <v>54</v>
      </c>
      <c r="C43" s="104">
        <f>SUM(C2,C15,C40)</f>
        <v>324777</v>
      </c>
      <c r="D43" s="104">
        <f>SUM(D2,D15,D40)</f>
        <v>329582</v>
      </c>
      <c r="E43" s="104">
        <f>SUM(E2,E15,E40)</f>
        <v>316383</v>
      </c>
      <c r="F43" s="105">
        <f t="shared" si="1"/>
        <v>95.99523032204429</v>
      </c>
    </row>
    <row r="44" spans="1:10" s="99" customFormat="1" ht="23.25" customHeight="1">
      <c r="A44" s="106" t="s">
        <v>15</v>
      </c>
      <c r="B44" s="107" t="s">
        <v>43</v>
      </c>
      <c r="C44" s="108">
        <f>SUM(C45:C47)</f>
        <v>34840</v>
      </c>
      <c r="D44" s="108">
        <f>SUM(D45:D47)</f>
        <v>31350</v>
      </c>
      <c r="E44" s="108">
        <f>SUM(E45:E47)</f>
        <v>31182</v>
      </c>
      <c r="F44" s="178">
        <f>(E44/D44)*100</f>
        <v>99.46411483253588</v>
      </c>
      <c r="J44" s="100"/>
    </row>
    <row r="45" spans="1:6" s="99" customFormat="1" ht="18" customHeight="1">
      <c r="A45" s="109" t="s">
        <v>3</v>
      </c>
      <c r="B45" s="110" t="s">
        <v>112</v>
      </c>
      <c r="C45" s="75">
        <v>18890</v>
      </c>
      <c r="D45" s="75">
        <v>15000</v>
      </c>
      <c r="E45" s="75">
        <v>14893</v>
      </c>
      <c r="F45" s="96">
        <f t="shared" si="1"/>
        <v>99.28666666666666</v>
      </c>
    </row>
    <row r="46" spans="1:6" s="99" customFormat="1" ht="18" customHeight="1">
      <c r="A46" s="111" t="s">
        <v>4</v>
      </c>
      <c r="B46" s="112" t="s">
        <v>39</v>
      </c>
      <c r="C46" s="33">
        <v>15950</v>
      </c>
      <c r="D46" s="33">
        <v>15950</v>
      </c>
      <c r="E46" s="33">
        <v>15889</v>
      </c>
      <c r="F46" s="96">
        <f t="shared" si="1"/>
        <v>99.61755485893417</v>
      </c>
    </row>
    <row r="47" spans="1:6" s="99" customFormat="1" ht="18" customHeight="1">
      <c r="A47" s="111" t="s">
        <v>5</v>
      </c>
      <c r="B47" s="112" t="s">
        <v>101</v>
      </c>
      <c r="C47" s="33">
        <v>0</v>
      </c>
      <c r="D47" s="33">
        <v>400</v>
      </c>
      <c r="E47" s="33">
        <v>400</v>
      </c>
      <c r="F47" s="96">
        <f t="shared" si="1"/>
        <v>100</v>
      </c>
    </row>
    <row r="48" spans="1:6" s="99" customFormat="1" ht="18" customHeight="1">
      <c r="A48" s="113" t="s">
        <v>27</v>
      </c>
      <c r="B48" s="114" t="s">
        <v>110</v>
      </c>
      <c r="C48" s="115">
        <v>95000</v>
      </c>
      <c r="D48" s="115">
        <v>105000</v>
      </c>
      <c r="E48" s="115">
        <v>148573</v>
      </c>
      <c r="F48" s="105">
        <f t="shared" si="1"/>
        <v>141.49809523809523</v>
      </c>
    </row>
    <row r="49" spans="1:6" s="99" customFormat="1" ht="15.75" customHeight="1" thickBot="1">
      <c r="A49" s="116"/>
      <c r="B49" s="117" t="s">
        <v>134</v>
      </c>
      <c r="C49" s="118">
        <v>0</v>
      </c>
      <c r="D49" s="118">
        <v>0</v>
      </c>
      <c r="E49" s="118">
        <v>6499</v>
      </c>
      <c r="F49" s="179" t="s">
        <v>17</v>
      </c>
    </row>
    <row r="50" spans="1:7" ht="27" customHeight="1" thickTop="1">
      <c r="A50" s="119"/>
      <c r="B50" s="120" t="s">
        <v>1</v>
      </c>
      <c r="C50" s="121">
        <f>SUM(C43,C44,C48)</f>
        <v>454617</v>
      </c>
      <c r="D50" s="121">
        <f>SUM(D43,D44,D48)</f>
        <v>465932</v>
      </c>
      <c r="E50" s="121">
        <f>SUM(E43,E44,E49)</f>
        <v>354064</v>
      </c>
      <c r="F50" s="178">
        <f t="shared" si="1"/>
        <v>75.99048788235193</v>
      </c>
      <c r="G50" s="122"/>
    </row>
    <row r="51" spans="1:6" s="22" customFormat="1" ht="22.5" customHeight="1">
      <c r="A51" s="123"/>
      <c r="B51" s="123"/>
      <c r="C51" s="124"/>
      <c r="D51" s="124"/>
      <c r="E51" s="124"/>
      <c r="F51" s="124"/>
    </row>
    <row r="52" spans="3:6" s="22" customFormat="1" ht="22.5" customHeight="1">
      <c r="C52" s="38"/>
      <c r="D52" s="38"/>
      <c r="E52" s="38"/>
      <c r="F52" s="125"/>
    </row>
  </sheetData>
  <sheetProtection/>
  <protectedRanges>
    <protectedRange sqref="B47 A1:B46" name="Tartom?ny35_1"/>
    <protectedRange sqref="C3:E6" name="Tartom?ny1_1"/>
    <protectedRange sqref="C12:E12 C25:E27 C29:E39 C9:E10" name="Tartom?ny3_1"/>
    <protectedRange sqref="C44:E44" name="Tartom?ny4_1"/>
  </protectedRanges>
  <mergeCells count="4">
    <mergeCell ref="A9:A10"/>
    <mergeCell ref="E25:E26"/>
    <mergeCell ref="F25:F26"/>
    <mergeCell ref="A29:A30"/>
  </mergeCells>
  <printOptions horizontalCentered="1"/>
  <pageMargins left="0.2953125" right="0.36" top="0.984251968503937" bottom="0.5653125" header="0.31496062992125984" footer="0.31496062992125984"/>
  <pageSetup horizontalDpi="200" verticalDpi="200" orientation="portrait" paperSize="9" scale="72" r:id="rId1"/>
  <headerFooter alignWithMargins="0">
    <oddHeader>&amp;L&amp;"Times New Roman,Dőlt"&amp;12 4. melléklet  a 4/2016. (IV.27.) önkormányzati rendelethez&amp;C&amp;"Times New Roman,Félkövér"
TÁBORFALVA NAGYKÖZSÉG ÖNKORMÁNYZAT BEVÉTELEI</oddHeader>
    <oddFooter>&amp;C                                                      Táborfalva Nagyközség Önkormányzat 2015. évi költségvetési beszámoló                                       &amp;"Arial,Dőlt"&amp;8(Adatok ezer Ft-ban)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L44"/>
  <sheetViews>
    <sheetView tabSelected="1" view="pageLayout" zoomScaleSheetLayoutView="100" workbookViewId="0" topLeftCell="A1">
      <selection activeCell="E6" sqref="E6"/>
    </sheetView>
  </sheetViews>
  <sheetFormatPr defaultColWidth="9.140625" defaultRowHeight="24.75" customHeight="1"/>
  <cols>
    <col min="1" max="1" width="6.8515625" style="171" customWidth="1"/>
    <col min="2" max="2" width="84.57421875" style="172" customWidth="1"/>
    <col min="3" max="5" width="13.28125" style="173" customWidth="1"/>
    <col min="6" max="6" width="8.7109375" style="174" customWidth="1"/>
    <col min="7" max="16384" width="9.140625" style="165" customWidth="1"/>
  </cols>
  <sheetData>
    <row r="2" spans="1:6" s="130" customFormat="1" ht="37.5" customHeight="1" thickBot="1">
      <c r="A2" s="127"/>
      <c r="B2" s="128" t="s">
        <v>23</v>
      </c>
      <c r="C2" s="66" t="s">
        <v>139</v>
      </c>
      <c r="D2" s="66" t="s">
        <v>138</v>
      </c>
      <c r="E2" s="176" t="s">
        <v>140</v>
      </c>
      <c r="F2" s="129" t="s">
        <v>135</v>
      </c>
    </row>
    <row r="3" spans="1:6" s="135" customFormat="1" ht="27.75" customHeight="1" thickTop="1">
      <c r="A3" s="131" t="s">
        <v>10</v>
      </c>
      <c r="B3" s="132" t="s">
        <v>24</v>
      </c>
      <c r="C3" s="133">
        <f>SUM(C4,C5,C6,C27,C28,C32,C33,C36)</f>
        <v>314777</v>
      </c>
      <c r="D3" s="133">
        <f>SUM(D4:D6,D27,D28,D32,D33,D36)</f>
        <v>334357</v>
      </c>
      <c r="E3" s="133">
        <f>SUM(E4:E6,E27,E28,E32,E33,E36)</f>
        <v>294497</v>
      </c>
      <c r="F3" s="134">
        <f>(E3/D3)*100</f>
        <v>88.07861058688768</v>
      </c>
    </row>
    <row r="4" spans="1:6" s="135" customFormat="1" ht="19.5" customHeight="1">
      <c r="A4" s="183" t="s">
        <v>3</v>
      </c>
      <c r="B4" s="184" t="s">
        <v>2</v>
      </c>
      <c r="C4" s="182">
        <f aca="true" t="shared" si="0" ref="C4:E6">SUM(C8,C12,C16,C20,C24)</f>
        <v>29976</v>
      </c>
      <c r="D4" s="182">
        <f t="shared" si="0"/>
        <v>32312</v>
      </c>
      <c r="E4" s="182">
        <f t="shared" si="0"/>
        <v>31446</v>
      </c>
      <c r="F4" s="134">
        <f aca="true" t="shared" si="1" ref="F4:F42">(E4/D4)*100</f>
        <v>97.31988115870264</v>
      </c>
    </row>
    <row r="5" spans="1:6" s="135" customFormat="1" ht="19.5" customHeight="1">
      <c r="A5" s="183" t="s">
        <v>4</v>
      </c>
      <c r="B5" s="184" t="s">
        <v>22</v>
      </c>
      <c r="C5" s="182">
        <f t="shared" si="0"/>
        <v>7740</v>
      </c>
      <c r="D5" s="182">
        <f t="shared" si="0"/>
        <v>9000</v>
      </c>
      <c r="E5" s="182">
        <f t="shared" si="0"/>
        <v>7056</v>
      </c>
      <c r="F5" s="134">
        <f t="shared" si="1"/>
        <v>78.4</v>
      </c>
    </row>
    <row r="6" spans="1:6" s="135" customFormat="1" ht="19.5" customHeight="1">
      <c r="A6" s="183" t="s">
        <v>5</v>
      </c>
      <c r="B6" s="184" t="s">
        <v>20</v>
      </c>
      <c r="C6" s="182">
        <f t="shared" si="0"/>
        <v>75400</v>
      </c>
      <c r="D6" s="182">
        <f t="shared" si="0"/>
        <v>80900</v>
      </c>
      <c r="E6" s="182">
        <f t="shared" si="0"/>
        <v>73207</v>
      </c>
      <c r="F6" s="134">
        <f t="shared" si="1"/>
        <v>90.49072929542645</v>
      </c>
    </row>
    <row r="7" spans="1:6" s="135" customFormat="1" ht="16.5" customHeight="1">
      <c r="A7" s="189" t="s">
        <v>44</v>
      </c>
      <c r="B7" s="190" t="s">
        <v>147</v>
      </c>
      <c r="C7" s="191">
        <f>SUM(C8:C10)</f>
        <v>6941</v>
      </c>
      <c r="D7" s="191">
        <f>SUM(D8:D10)</f>
        <v>7524</v>
      </c>
      <c r="E7" s="191">
        <f>SUM(E8:E10)</f>
        <v>6113</v>
      </c>
      <c r="F7" s="191">
        <f t="shared" si="1"/>
        <v>81.24667729930889</v>
      </c>
    </row>
    <row r="8" spans="1:6" s="139" customFormat="1" ht="13.5" customHeight="1">
      <c r="A8" s="192"/>
      <c r="B8" s="193" t="s">
        <v>2</v>
      </c>
      <c r="C8" s="194">
        <v>4883</v>
      </c>
      <c r="D8" s="194">
        <v>5263</v>
      </c>
      <c r="E8" s="194">
        <v>4360</v>
      </c>
      <c r="F8" s="195">
        <f t="shared" si="1"/>
        <v>82.84248527455824</v>
      </c>
    </row>
    <row r="9" spans="1:6" s="139" customFormat="1" ht="13.5" customHeight="1">
      <c r="A9" s="192"/>
      <c r="B9" s="193" t="s">
        <v>22</v>
      </c>
      <c r="C9" s="194">
        <v>1248</v>
      </c>
      <c r="D9" s="194">
        <v>1451</v>
      </c>
      <c r="E9" s="194">
        <v>1224</v>
      </c>
      <c r="F9" s="195">
        <f t="shared" si="1"/>
        <v>84.35561681598898</v>
      </c>
    </row>
    <row r="10" spans="1:6" s="139" customFormat="1" ht="13.5" customHeight="1">
      <c r="A10" s="192"/>
      <c r="B10" s="193" t="s">
        <v>20</v>
      </c>
      <c r="C10" s="194">
        <v>810</v>
      </c>
      <c r="D10" s="194">
        <v>810</v>
      </c>
      <c r="E10" s="194">
        <v>529</v>
      </c>
      <c r="F10" s="195">
        <f t="shared" si="1"/>
        <v>65.30864197530865</v>
      </c>
    </row>
    <row r="11" spans="1:6" s="139" customFormat="1" ht="16.5" customHeight="1">
      <c r="A11" s="189" t="s">
        <v>44</v>
      </c>
      <c r="B11" s="190" t="s">
        <v>148</v>
      </c>
      <c r="C11" s="191">
        <f>SUM(C12:C14)</f>
        <v>7023</v>
      </c>
      <c r="D11" s="191">
        <f>SUM(D12:D14)</f>
        <v>7340</v>
      </c>
      <c r="E11" s="191">
        <f>SUM(E12:E14)</f>
        <v>5976</v>
      </c>
      <c r="F11" s="191">
        <f t="shared" si="1"/>
        <v>81.41689373297002</v>
      </c>
    </row>
    <row r="12" spans="1:6" s="139" customFormat="1" ht="13.5" customHeight="1">
      <c r="A12" s="192"/>
      <c r="B12" s="193" t="s">
        <v>2</v>
      </c>
      <c r="C12" s="194">
        <v>2644</v>
      </c>
      <c r="D12" s="194">
        <v>2850</v>
      </c>
      <c r="E12" s="194">
        <v>2489</v>
      </c>
      <c r="F12" s="195">
        <f t="shared" si="1"/>
        <v>87.33333333333333</v>
      </c>
    </row>
    <row r="13" spans="1:6" s="139" customFormat="1" ht="13.5" customHeight="1">
      <c r="A13" s="192"/>
      <c r="B13" s="193" t="s">
        <v>22</v>
      </c>
      <c r="C13" s="194">
        <v>679</v>
      </c>
      <c r="D13" s="194">
        <v>790</v>
      </c>
      <c r="E13" s="194">
        <v>679</v>
      </c>
      <c r="F13" s="195">
        <f t="shared" si="1"/>
        <v>85.9493670886076</v>
      </c>
    </row>
    <row r="14" spans="1:6" s="139" customFormat="1" ht="13.5" customHeight="1">
      <c r="A14" s="192"/>
      <c r="B14" s="193" t="s">
        <v>20</v>
      </c>
      <c r="C14" s="194">
        <v>3700</v>
      </c>
      <c r="D14" s="194">
        <v>3700</v>
      </c>
      <c r="E14" s="194">
        <v>2808</v>
      </c>
      <c r="F14" s="195">
        <f t="shared" si="1"/>
        <v>75.89189189189189</v>
      </c>
    </row>
    <row r="15" spans="1:6" s="139" customFormat="1" ht="16.5" customHeight="1">
      <c r="A15" s="189" t="s">
        <v>44</v>
      </c>
      <c r="B15" s="190" t="s">
        <v>149</v>
      </c>
      <c r="C15" s="191">
        <f>SUM(C16:C18)</f>
        <v>4352</v>
      </c>
      <c r="D15" s="191">
        <f>SUM(D16:D18)</f>
        <v>4800</v>
      </c>
      <c r="E15" s="191">
        <f>SUM(E16:E18)</f>
        <v>4194</v>
      </c>
      <c r="F15" s="191">
        <f t="shared" si="1"/>
        <v>87.375</v>
      </c>
    </row>
    <row r="16" spans="1:6" s="139" customFormat="1" ht="13.5" customHeight="1">
      <c r="A16" s="192"/>
      <c r="B16" s="193" t="s">
        <v>2</v>
      </c>
      <c r="C16" s="194">
        <v>2667</v>
      </c>
      <c r="D16" s="194">
        <v>2875</v>
      </c>
      <c r="E16" s="194">
        <v>2513</v>
      </c>
      <c r="F16" s="195">
        <f t="shared" si="1"/>
        <v>87.40869565217392</v>
      </c>
    </row>
    <row r="17" spans="1:6" s="139" customFormat="1" ht="13.5" customHeight="1">
      <c r="A17" s="192"/>
      <c r="B17" s="193" t="s">
        <v>22</v>
      </c>
      <c r="C17" s="194">
        <v>685</v>
      </c>
      <c r="D17" s="194">
        <v>797</v>
      </c>
      <c r="E17" s="194">
        <v>658</v>
      </c>
      <c r="F17" s="195">
        <f t="shared" si="1"/>
        <v>82.55959849435382</v>
      </c>
    </row>
    <row r="18" spans="1:6" s="139" customFormat="1" ht="13.5" customHeight="1">
      <c r="A18" s="192"/>
      <c r="B18" s="193" t="s">
        <v>20</v>
      </c>
      <c r="C18" s="194">
        <v>1000</v>
      </c>
      <c r="D18" s="194">
        <v>1128</v>
      </c>
      <c r="E18" s="194">
        <v>1023</v>
      </c>
      <c r="F18" s="195">
        <f t="shared" si="1"/>
        <v>90.69148936170212</v>
      </c>
    </row>
    <row r="19" spans="1:6" s="139" customFormat="1" ht="16.5" customHeight="1">
      <c r="A19" s="189" t="s">
        <v>44</v>
      </c>
      <c r="B19" s="190" t="s">
        <v>150</v>
      </c>
      <c r="C19" s="191">
        <f>SUM(C20:C22)</f>
        <v>25737</v>
      </c>
      <c r="D19" s="191">
        <f>SUM(D20:D22)</f>
        <v>26753</v>
      </c>
      <c r="E19" s="191">
        <f>SUM(E20:E22)</f>
        <v>22026</v>
      </c>
      <c r="F19" s="191">
        <f t="shared" si="1"/>
        <v>82.33095353792098</v>
      </c>
    </row>
    <row r="20" spans="1:6" s="139" customFormat="1" ht="13.5" customHeight="1">
      <c r="A20" s="192"/>
      <c r="B20" s="193" t="s">
        <v>2</v>
      </c>
      <c r="C20" s="194">
        <v>8622</v>
      </c>
      <c r="D20" s="194">
        <v>9294</v>
      </c>
      <c r="E20" s="194">
        <v>8284</v>
      </c>
      <c r="F20" s="195">
        <f t="shared" si="1"/>
        <v>89.13277383258016</v>
      </c>
    </row>
    <row r="21" spans="1:6" s="139" customFormat="1" ht="13.5" customHeight="1">
      <c r="A21" s="192"/>
      <c r="B21" s="193" t="s">
        <v>22</v>
      </c>
      <c r="C21" s="194">
        <v>2115</v>
      </c>
      <c r="D21" s="194">
        <v>2459</v>
      </c>
      <c r="E21" s="194">
        <v>2270</v>
      </c>
      <c r="F21" s="195">
        <f t="shared" si="1"/>
        <v>92.31394875965839</v>
      </c>
    </row>
    <row r="22" spans="1:6" s="139" customFormat="1" ht="13.5" customHeight="1">
      <c r="A22" s="192"/>
      <c r="B22" s="193" t="s">
        <v>20</v>
      </c>
      <c r="C22" s="194">
        <v>15000</v>
      </c>
      <c r="D22" s="194">
        <v>15000</v>
      </c>
      <c r="E22" s="194">
        <v>11472</v>
      </c>
      <c r="F22" s="195">
        <f t="shared" si="1"/>
        <v>76.48</v>
      </c>
    </row>
    <row r="23" spans="1:6" s="139" customFormat="1" ht="16.5" customHeight="1">
      <c r="A23" s="189" t="s">
        <v>44</v>
      </c>
      <c r="B23" s="190" t="s">
        <v>151</v>
      </c>
      <c r="C23" s="191">
        <f>SUM(C24:C26)</f>
        <v>69063</v>
      </c>
      <c r="D23" s="191">
        <f>SUM(D24:D26)</f>
        <v>75795</v>
      </c>
      <c r="E23" s="191">
        <f>SUM(E24:E26)</f>
        <v>73400</v>
      </c>
      <c r="F23" s="191">
        <f t="shared" si="1"/>
        <v>96.84016096048552</v>
      </c>
    </row>
    <row r="24" spans="1:6" s="139" customFormat="1" ht="13.5" customHeight="1">
      <c r="A24" s="192"/>
      <c r="B24" s="193" t="s">
        <v>2</v>
      </c>
      <c r="C24" s="194">
        <v>11160</v>
      </c>
      <c r="D24" s="194">
        <v>12030</v>
      </c>
      <c r="E24" s="194">
        <v>13800</v>
      </c>
      <c r="F24" s="195">
        <f t="shared" si="1"/>
        <v>114.713216957606</v>
      </c>
    </row>
    <row r="25" spans="1:6" s="139" customFormat="1" ht="13.5" customHeight="1">
      <c r="A25" s="192"/>
      <c r="B25" s="193" t="s">
        <v>22</v>
      </c>
      <c r="C25" s="194">
        <v>3013</v>
      </c>
      <c r="D25" s="194">
        <v>3503</v>
      </c>
      <c r="E25" s="194">
        <v>2225</v>
      </c>
      <c r="F25" s="195">
        <f t="shared" si="1"/>
        <v>63.51698544105054</v>
      </c>
    </row>
    <row r="26" spans="1:6" s="139" customFormat="1" ht="13.5" customHeight="1">
      <c r="A26" s="192"/>
      <c r="B26" s="193" t="s">
        <v>20</v>
      </c>
      <c r="C26" s="194">
        <v>54890</v>
      </c>
      <c r="D26" s="194">
        <v>60262</v>
      </c>
      <c r="E26" s="194">
        <v>57375</v>
      </c>
      <c r="F26" s="195">
        <f t="shared" si="1"/>
        <v>95.20925292887725</v>
      </c>
    </row>
    <row r="27" spans="1:6" s="139" customFormat="1" ht="19.5" customHeight="1">
      <c r="A27" s="186" t="s">
        <v>6</v>
      </c>
      <c r="B27" s="187" t="s">
        <v>68</v>
      </c>
      <c r="C27" s="188">
        <v>36900</v>
      </c>
      <c r="D27" s="188">
        <v>31900</v>
      </c>
      <c r="E27" s="188">
        <v>12541</v>
      </c>
      <c r="F27" s="185">
        <f t="shared" si="1"/>
        <v>39.31347962382445</v>
      </c>
    </row>
    <row r="28" spans="1:6" s="139" customFormat="1" ht="19.5" customHeight="1">
      <c r="A28" s="136" t="s">
        <v>7</v>
      </c>
      <c r="B28" s="137" t="s">
        <v>55</v>
      </c>
      <c r="C28" s="138">
        <f>SUM(C29:C31)</f>
        <v>30790</v>
      </c>
      <c r="D28" s="138">
        <f>SUM(D29:D31)</f>
        <v>27925</v>
      </c>
      <c r="E28" s="138">
        <f>SUM(E29:E31)</f>
        <v>24615</v>
      </c>
      <c r="F28" s="134">
        <f t="shared" si="1"/>
        <v>88.14682184422561</v>
      </c>
    </row>
    <row r="29" spans="1:6" s="139" customFormat="1" ht="19.5" customHeight="1">
      <c r="A29" s="140"/>
      <c r="B29" s="141" t="s">
        <v>56</v>
      </c>
      <c r="C29" s="142">
        <v>6000</v>
      </c>
      <c r="D29" s="142">
        <v>2700</v>
      </c>
      <c r="E29" s="142">
        <v>2631</v>
      </c>
      <c r="F29" s="175">
        <f t="shared" si="1"/>
        <v>97.44444444444444</v>
      </c>
    </row>
    <row r="30" spans="1:6" s="139" customFormat="1" ht="19.5" customHeight="1">
      <c r="A30" s="140"/>
      <c r="B30" s="141" t="s">
        <v>57</v>
      </c>
      <c r="C30" s="142">
        <v>1550</v>
      </c>
      <c r="D30" s="142">
        <v>1550</v>
      </c>
      <c r="E30" s="142">
        <v>664</v>
      </c>
      <c r="F30" s="175">
        <f t="shared" si="1"/>
        <v>42.83870967741936</v>
      </c>
    </row>
    <row r="31" spans="1:6" s="139" customFormat="1" ht="19.5" customHeight="1">
      <c r="A31" s="140"/>
      <c r="B31" s="141" t="s">
        <v>58</v>
      </c>
      <c r="C31" s="142">
        <v>23240</v>
      </c>
      <c r="D31" s="142">
        <v>23675</v>
      </c>
      <c r="E31" s="142">
        <v>21320</v>
      </c>
      <c r="F31" s="175">
        <f t="shared" si="1"/>
        <v>90.05279831045407</v>
      </c>
    </row>
    <row r="32" spans="1:6" s="139" customFormat="1" ht="19.5" customHeight="1">
      <c r="A32" s="136" t="s">
        <v>8</v>
      </c>
      <c r="B32" s="137" t="s">
        <v>86</v>
      </c>
      <c r="C32" s="138">
        <v>1566</v>
      </c>
      <c r="D32" s="138">
        <v>8370</v>
      </c>
      <c r="E32" s="138">
        <v>0</v>
      </c>
      <c r="F32" s="134">
        <f t="shared" si="1"/>
        <v>0</v>
      </c>
    </row>
    <row r="33" spans="1:6" s="139" customFormat="1" ht="19.5" customHeight="1">
      <c r="A33" s="136" t="s">
        <v>9</v>
      </c>
      <c r="B33" s="137" t="s">
        <v>88</v>
      </c>
      <c r="C33" s="138">
        <f>SUM(C34:C35)</f>
        <v>132405</v>
      </c>
      <c r="D33" s="138">
        <f>SUM(D34:D35)</f>
        <v>143950</v>
      </c>
      <c r="E33" s="138">
        <f>SUM(E34:E35)</f>
        <v>140301</v>
      </c>
      <c r="F33" s="134">
        <f t="shared" si="1"/>
        <v>97.46509204584926</v>
      </c>
    </row>
    <row r="34" spans="1:6" s="139" customFormat="1" ht="19.5" customHeight="1">
      <c r="A34" s="136"/>
      <c r="B34" s="180" t="s">
        <v>89</v>
      </c>
      <c r="C34" s="181">
        <v>65755</v>
      </c>
      <c r="D34" s="181">
        <v>67300</v>
      </c>
      <c r="E34" s="181">
        <v>67518</v>
      </c>
      <c r="F34" s="175">
        <f t="shared" si="1"/>
        <v>100.32392273402675</v>
      </c>
    </row>
    <row r="35" spans="1:6" s="139" customFormat="1" ht="19.5" customHeight="1">
      <c r="A35" s="136"/>
      <c r="B35" s="180" t="s">
        <v>90</v>
      </c>
      <c r="C35" s="181">
        <v>66650</v>
      </c>
      <c r="D35" s="181">
        <v>76650</v>
      </c>
      <c r="E35" s="181">
        <v>72783</v>
      </c>
      <c r="F35" s="175">
        <f t="shared" si="1"/>
        <v>94.95499021526419</v>
      </c>
    </row>
    <row r="36" spans="1:6" s="139" customFormat="1" ht="19.5" customHeight="1">
      <c r="A36" s="136" t="s">
        <v>136</v>
      </c>
      <c r="B36" s="137" t="s">
        <v>137</v>
      </c>
      <c r="C36" s="138" t="s">
        <v>17</v>
      </c>
      <c r="D36" s="138" t="s">
        <v>17</v>
      </c>
      <c r="E36" s="138">
        <v>5331</v>
      </c>
      <c r="F36" s="134" t="s">
        <v>17</v>
      </c>
    </row>
    <row r="37" spans="1:6" s="139" customFormat="1" ht="24.75" customHeight="1">
      <c r="A37" s="147" t="s">
        <v>12</v>
      </c>
      <c r="B37" s="148" t="s">
        <v>25</v>
      </c>
      <c r="C37" s="149">
        <f>SUM(C38:C40)</f>
        <v>129840</v>
      </c>
      <c r="D37" s="149">
        <f>SUM(D40,D39,D38)</f>
        <v>131575</v>
      </c>
      <c r="E37" s="149">
        <v>21492</v>
      </c>
      <c r="F37" s="134">
        <f t="shared" si="1"/>
        <v>16.33441003230097</v>
      </c>
    </row>
    <row r="38" spans="1:7" s="151" customFormat="1" ht="19.5" customHeight="1">
      <c r="A38" s="136" t="s">
        <v>3</v>
      </c>
      <c r="B38" s="137" t="s">
        <v>69</v>
      </c>
      <c r="C38" s="138">
        <v>72520</v>
      </c>
      <c r="D38" s="138">
        <v>80520</v>
      </c>
      <c r="E38" s="138">
        <v>21492</v>
      </c>
      <c r="F38" s="134">
        <f t="shared" si="1"/>
        <v>26.69150521609538</v>
      </c>
      <c r="G38" s="150"/>
    </row>
    <row r="39" spans="1:6" s="151" customFormat="1" ht="19.5" customHeight="1">
      <c r="A39" s="136" t="s">
        <v>4</v>
      </c>
      <c r="B39" s="137" t="s">
        <v>80</v>
      </c>
      <c r="C39" s="138">
        <v>28400</v>
      </c>
      <c r="D39" s="138">
        <v>28400</v>
      </c>
      <c r="E39" s="138">
        <v>0</v>
      </c>
      <c r="F39" s="134">
        <f t="shared" si="1"/>
        <v>0</v>
      </c>
    </row>
    <row r="40" spans="1:6" s="151" customFormat="1" ht="19.5" customHeight="1">
      <c r="A40" s="136" t="s">
        <v>5</v>
      </c>
      <c r="B40" s="137" t="s">
        <v>28</v>
      </c>
      <c r="C40" s="138">
        <v>28920</v>
      </c>
      <c r="D40" s="138">
        <v>22655</v>
      </c>
      <c r="E40" s="138">
        <v>0</v>
      </c>
      <c r="F40" s="134">
        <f t="shared" si="1"/>
        <v>0</v>
      </c>
    </row>
    <row r="41" spans="1:12" s="159" customFormat="1" ht="0.75" customHeight="1" thickBot="1">
      <c r="A41" s="154" t="s">
        <v>8</v>
      </c>
      <c r="B41" s="156"/>
      <c r="C41" s="157"/>
      <c r="D41" s="157"/>
      <c r="E41" s="157"/>
      <c r="F41" s="196" t="e">
        <f t="shared" si="1"/>
        <v>#DIV/0!</v>
      </c>
      <c r="L41" s="160"/>
    </row>
    <row r="42" spans="1:6" ht="37.5" customHeight="1" thickTop="1">
      <c r="A42" s="161"/>
      <c r="B42" s="162" t="s">
        <v>26</v>
      </c>
      <c r="C42" s="163">
        <f>SUM(C3,C37)</f>
        <v>444617</v>
      </c>
      <c r="D42" s="163">
        <f>SUM(D3,D37)</f>
        <v>465932</v>
      </c>
      <c r="E42" s="163">
        <f>SUM(E3,E37)</f>
        <v>315989</v>
      </c>
      <c r="F42" s="164">
        <f t="shared" si="1"/>
        <v>67.81869457345707</v>
      </c>
    </row>
    <row r="43" spans="1:6" s="151" customFormat="1" ht="22.5" customHeight="1">
      <c r="A43" s="166"/>
      <c r="B43" s="166"/>
      <c r="C43" s="167"/>
      <c r="D43" s="167"/>
      <c r="E43" s="167"/>
      <c r="F43" s="168"/>
    </row>
    <row r="44" spans="3:6" s="151" customFormat="1" ht="22.5" customHeight="1">
      <c r="C44" s="169"/>
      <c r="D44" s="169"/>
      <c r="E44" s="169"/>
      <c r="F44" s="170"/>
    </row>
  </sheetData>
  <sheetProtection/>
  <protectedRanges>
    <protectedRange sqref="A2:B42" name="Tartom?ny35_1"/>
    <protectedRange sqref="C8:E10 C12:E14 C16:E18 C20:E22 C24:E36" name="Tartom?ny1_1"/>
    <protectedRange sqref="C41:E41" name="Tartom?ny3_1"/>
    <protectedRange sqref="C42:E42" name="Tartom?ny11_1"/>
  </protectedRanges>
  <printOptions horizontalCentered="1"/>
  <pageMargins left="0.2953125" right="0.36" top="0.984251968503937" bottom="0.5653125" header="0.31496062992125984" footer="0.31496062992125984"/>
  <pageSetup horizontalDpi="200" verticalDpi="200" orientation="portrait" paperSize="9" scale="70" r:id="rId1"/>
  <headerFooter alignWithMargins="0">
    <oddHeader>&amp;L&amp;"Times New Roman,Dőlt"&amp;12 5. melléklet  a 4/2016. (IV.27.) önkormányzati rendelethez&amp;C&amp;"Times New Roman,Félkövér"
TÁBORFALVA NAGYKÖZSÉG ÖNKORMÁNYZAT KIADÁSAI</oddHeader>
    <oddFooter>&amp;C&amp;"Times New Roman,Normál"&amp;12                                                      Táborfalva Nagyközség Önkormányzat 2015. évi költségvetési beszámoló                                &amp;"Times New Roman,Dőlt"&amp;10(Adatok ezer Ft-ban)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I33"/>
  <sheetViews>
    <sheetView view="pageLayout" zoomScaleSheetLayoutView="100" workbookViewId="0" topLeftCell="A1">
      <selection activeCell="B7" sqref="B7"/>
    </sheetView>
  </sheetViews>
  <sheetFormatPr defaultColWidth="9.140625" defaultRowHeight="24.75" customHeight="1"/>
  <cols>
    <col min="1" max="1" width="6.8515625" style="43" customWidth="1"/>
    <col min="2" max="2" width="68.57421875" style="44" customWidth="1"/>
    <col min="3" max="5" width="13.28125" style="45" customWidth="1"/>
    <col min="6" max="6" width="8.421875" style="45" customWidth="1"/>
    <col min="7" max="16384" width="9.140625" style="42" customWidth="1"/>
  </cols>
  <sheetData>
    <row r="2" spans="1:6" s="4" customFormat="1" ht="42.75" customHeight="1" thickBot="1">
      <c r="A2" s="1"/>
      <c r="B2" s="2" t="s">
        <v>114</v>
      </c>
      <c r="C2" s="66" t="s">
        <v>139</v>
      </c>
      <c r="D2" s="66" t="s">
        <v>138</v>
      </c>
      <c r="E2" s="176" t="s">
        <v>140</v>
      </c>
      <c r="F2" s="3" t="s">
        <v>113</v>
      </c>
    </row>
    <row r="3" spans="1:6" s="8" customFormat="1" ht="27.75" customHeight="1" thickTop="1">
      <c r="A3" s="5" t="s">
        <v>10</v>
      </c>
      <c r="B3" s="6" t="s">
        <v>11</v>
      </c>
      <c r="C3" s="7">
        <v>0</v>
      </c>
      <c r="D3" s="7">
        <v>412</v>
      </c>
      <c r="E3" s="7">
        <v>921</v>
      </c>
      <c r="F3" s="63">
        <f aca="true" t="shared" si="0" ref="F3:F8">(E3/D3)*100</f>
        <v>223.54368932038832</v>
      </c>
    </row>
    <row r="4" spans="1:6" s="8" customFormat="1" ht="27.75" customHeight="1">
      <c r="A4" s="9" t="s">
        <v>12</v>
      </c>
      <c r="B4" s="10" t="s">
        <v>115</v>
      </c>
      <c r="C4" s="7">
        <f>SUM(C5:C7)</f>
        <v>65755</v>
      </c>
      <c r="D4" s="7">
        <f>SUM(D5:D7)</f>
        <v>66888</v>
      </c>
      <c r="E4" s="7">
        <f>SUM(E5:E7)</f>
        <v>67518</v>
      </c>
      <c r="F4" s="63">
        <f t="shared" si="0"/>
        <v>100.94187298170077</v>
      </c>
    </row>
    <row r="5" spans="1:6" s="14" customFormat="1" ht="21" customHeight="1">
      <c r="A5" s="11" t="s">
        <v>44</v>
      </c>
      <c r="B5" s="12" t="s">
        <v>116</v>
      </c>
      <c r="C5" s="13">
        <v>42182</v>
      </c>
      <c r="D5" s="13">
        <v>42182</v>
      </c>
      <c r="E5" s="13">
        <v>42182</v>
      </c>
      <c r="F5" s="63">
        <f t="shared" si="0"/>
        <v>100</v>
      </c>
    </row>
    <row r="6" spans="1:6" s="14" customFormat="1" ht="21" customHeight="1">
      <c r="A6" s="11" t="s">
        <v>44</v>
      </c>
      <c r="B6" s="12" t="s">
        <v>117</v>
      </c>
      <c r="C6" s="13">
        <v>5000</v>
      </c>
      <c r="D6" s="13">
        <v>5000</v>
      </c>
      <c r="E6" s="13">
        <v>5544</v>
      </c>
      <c r="F6" s="63">
        <f t="shared" si="0"/>
        <v>110.88</v>
      </c>
    </row>
    <row r="7" spans="1:6" s="14" customFormat="1" ht="21" customHeight="1" thickBot="1">
      <c r="A7" s="11" t="s">
        <v>44</v>
      </c>
      <c r="B7" s="15" t="s">
        <v>118</v>
      </c>
      <c r="C7" s="16">
        <v>18573</v>
      </c>
      <c r="D7" s="16">
        <v>19706</v>
      </c>
      <c r="E7" s="16">
        <v>19792</v>
      </c>
      <c r="F7" s="64">
        <f t="shared" si="0"/>
        <v>100.43641530498326</v>
      </c>
    </row>
    <row r="8" spans="1:6" s="4" customFormat="1" ht="42.75" customHeight="1" thickBot="1">
      <c r="A8" s="17"/>
      <c r="B8" s="18" t="s">
        <v>1</v>
      </c>
      <c r="C8" s="62">
        <f>SUM(C3:C4)</f>
        <v>65755</v>
      </c>
      <c r="D8" s="62">
        <f>SUM(D3:D4)</f>
        <v>67300</v>
      </c>
      <c r="E8" s="62">
        <f>SUM(E3:E4)</f>
        <v>68439</v>
      </c>
      <c r="F8" s="65">
        <f t="shared" si="0"/>
        <v>101.6924219910847</v>
      </c>
    </row>
    <row r="9" spans="1:6" s="22" customFormat="1" ht="15" customHeight="1">
      <c r="A9" s="19"/>
      <c r="B9" s="20"/>
      <c r="C9" s="21"/>
      <c r="D9" s="21"/>
      <c r="E9" s="21"/>
      <c r="F9" s="21"/>
    </row>
    <row r="10" spans="1:6" s="22" customFormat="1" ht="15" customHeight="1">
      <c r="A10" s="19"/>
      <c r="B10" s="20"/>
      <c r="C10" s="21"/>
      <c r="D10" s="21"/>
      <c r="E10" s="21"/>
      <c r="F10" s="21"/>
    </row>
    <row r="11" spans="1:6" s="22" customFormat="1" ht="15" customHeight="1">
      <c r="A11" s="19"/>
      <c r="B11" s="20"/>
      <c r="C11" s="21"/>
      <c r="D11" s="21"/>
      <c r="E11" s="21"/>
      <c r="F11" s="21"/>
    </row>
    <row r="12" spans="1:6" s="22" customFormat="1" ht="15" customHeight="1">
      <c r="A12" s="19"/>
      <c r="B12" s="20"/>
      <c r="C12" s="21"/>
      <c r="D12" s="21"/>
      <c r="E12" s="21"/>
      <c r="F12" s="21"/>
    </row>
    <row r="13" spans="1:6" s="22" customFormat="1" ht="15" customHeight="1">
      <c r="A13" s="19"/>
      <c r="B13" s="20"/>
      <c r="C13" s="21"/>
      <c r="D13" s="21"/>
      <c r="E13" s="21"/>
      <c r="F13" s="21"/>
    </row>
    <row r="14" spans="1:6" s="22" customFormat="1" ht="15" customHeight="1">
      <c r="A14" s="19"/>
      <c r="B14" s="20"/>
      <c r="C14" s="21"/>
      <c r="D14" s="21"/>
      <c r="E14" s="21"/>
      <c r="F14" s="21"/>
    </row>
    <row r="15" spans="1:6" s="22" customFormat="1" ht="19.5" customHeight="1">
      <c r="A15" s="19"/>
      <c r="B15" s="20"/>
      <c r="C15" s="21"/>
      <c r="D15" s="21"/>
      <c r="E15" s="21"/>
      <c r="F15" s="21"/>
    </row>
    <row r="16" spans="1:6" s="22" customFormat="1" ht="15" customHeight="1">
      <c r="A16" s="23"/>
      <c r="B16" s="24"/>
      <c r="C16" s="25"/>
      <c r="D16" s="25"/>
      <c r="E16" s="25"/>
      <c r="F16" s="25"/>
    </row>
    <row r="17" spans="1:6" s="4" customFormat="1" ht="42.75" customHeight="1" thickBot="1">
      <c r="A17" s="1"/>
      <c r="B17" s="2" t="s">
        <v>119</v>
      </c>
      <c r="C17" s="66" t="s">
        <v>16</v>
      </c>
      <c r="D17" s="66" t="s">
        <v>16</v>
      </c>
      <c r="E17" s="66" t="s">
        <v>128</v>
      </c>
      <c r="F17" s="3" t="s">
        <v>113</v>
      </c>
    </row>
    <row r="18" spans="1:6" s="22" customFormat="1" ht="19.5" customHeight="1" thickTop="1">
      <c r="A18" s="5" t="s">
        <v>10</v>
      </c>
      <c r="B18" s="6" t="s">
        <v>24</v>
      </c>
      <c r="C18" s="7">
        <f>SUM(C19:C22)</f>
        <v>65755</v>
      </c>
      <c r="D18" s="7">
        <f>SUM(D19:D22)</f>
        <v>67300</v>
      </c>
      <c r="E18" s="7">
        <f>SUM(E19:E22)</f>
        <v>65962</v>
      </c>
      <c r="F18" s="63">
        <f>(E18/D18)*100</f>
        <v>98.01188707280832</v>
      </c>
    </row>
    <row r="19" spans="1:6" s="14" customFormat="1" ht="21" customHeight="1">
      <c r="A19" s="26" t="s">
        <v>3</v>
      </c>
      <c r="B19" s="12" t="s">
        <v>2</v>
      </c>
      <c r="C19" s="13">
        <v>40105</v>
      </c>
      <c r="D19" s="13">
        <v>40105</v>
      </c>
      <c r="E19" s="13">
        <v>39305</v>
      </c>
      <c r="F19" s="63">
        <f>(E19/D19)*100</f>
        <v>98.00523625483106</v>
      </c>
    </row>
    <row r="20" spans="1:6" s="14" customFormat="1" ht="21" customHeight="1">
      <c r="A20" s="26" t="s">
        <v>4</v>
      </c>
      <c r="B20" s="12" t="s">
        <v>22</v>
      </c>
      <c r="C20" s="13">
        <v>9850</v>
      </c>
      <c r="D20" s="13">
        <v>9853</v>
      </c>
      <c r="E20" s="13">
        <v>10413</v>
      </c>
      <c r="F20" s="63">
        <f>(E20/D20)*100</f>
        <v>105.68354815792145</v>
      </c>
    </row>
    <row r="21" spans="1:6" s="14" customFormat="1" ht="21" customHeight="1">
      <c r="A21" s="26" t="s">
        <v>5</v>
      </c>
      <c r="B21" s="12" t="s">
        <v>20</v>
      </c>
      <c r="C21" s="13">
        <v>10800</v>
      </c>
      <c r="D21" s="13">
        <v>10800</v>
      </c>
      <c r="E21" s="13">
        <v>9673</v>
      </c>
      <c r="F21" s="63">
        <f>(E21/D21)*100</f>
        <v>89.56481481481482</v>
      </c>
    </row>
    <row r="22" spans="1:6" s="14" customFormat="1" ht="21" customHeight="1">
      <c r="A22" s="27" t="s">
        <v>6</v>
      </c>
      <c r="B22" s="15" t="s">
        <v>120</v>
      </c>
      <c r="C22" s="13">
        <v>5000</v>
      </c>
      <c r="D22" s="13">
        <v>6542</v>
      </c>
      <c r="E22" s="13">
        <v>6571</v>
      </c>
      <c r="F22" s="63">
        <f>(E22/D22)*100</f>
        <v>100.44328951391013</v>
      </c>
    </row>
    <row r="23" spans="1:6" s="22" customFormat="1" ht="19.5" customHeight="1" thickBot="1">
      <c r="A23" s="28" t="s">
        <v>12</v>
      </c>
      <c r="B23" s="29" t="s">
        <v>25</v>
      </c>
      <c r="C23" s="7">
        <v>0</v>
      </c>
      <c r="D23" s="7">
        <v>0</v>
      </c>
      <c r="E23" s="7">
        <v>0</v>
      </c>
      <c r="F23" s="64">
        <v>0</v>
      </c>
    </row>
    <row r="24" spans="1:8" s="4" customFormat="1" ht="42.75" customHeight="1" thickBot="1">
      <c r="A24" s="17"/>
      <c r="B24" s="30" t="s">
        <v>26</v>
      </c>
      <c r="C24" s="62">
        <f>SUM(C18,C23)</f>
        <v>65755</v>
      </c>
      <c r="D24" s="62">
        <f>SUM(D18,D23)</f>
        <v>67300</v>
      </c>
      <c r="E24" s="62">
        <f>SUM(E18,E23)</f>
        <v>65962</v>
      </c>
      <c r="F24" s="67">
        <f>(E24/D24)*100</f>
        <v>98.01188707280832</v>
      </c>
      <c r="G24" s="61"/>
      <c r="H24" s="61"/>
    </row>
    <row r="25" spans="1:9" s="34" customFormat="1" ht="0.75" customHeight="1">
      <c r="A25" s="31" t="s">
        <v>8</v>
      </c>
      <c r="B25" s="32"/>
      <c r="C25" s="33"/>
      <c r="D25" s="33"/>
      <c r="E25" s="33"/>
      <c r="F25" s="60"/>
      <c r="I25" s="35"/>
    </row>
    <row r="26" spans="1:6" s="22" customFormat="1" ht="22.5" customHeight="1">
      <c r="A26" s="36"/>
      <c r="B26" s="36"/>
      <c r="C26" s="37"/>
      <c r="D26" s="37"/>
      <c r="E26" s="37"/>
      <c r="F26" s="37"/>
    </row>
    <row r="27" spans="3:6" s="22" customFormat="1" ht="22.5" customHeight="1">
      <c r="C27" s="38"/>
      <c r="D27" s="38"/>
      <c r="E27" s="38"/>
      <c r="F27" s="38"/>
    </row>
    <row r="30" spans="1:6" ht="24.75" customHeight="1">
      <c r="A30" s="39"/>
      <c r="B30" s="40"/>
      <c r="C30" s="41"/>
      <c r="D30" s="41"/>
      <c r="E30" s="41"/>
      <c r="F30" s="41"/>
    </row>
    <row r="31" spans="1:6" ht="24.75" customHeight="1">
      <c r="A31" s="57"/>
      <c r="B31" s="58"/>
      <c r="C31" s="55"/>
      <c r="D31" s="55"/>
      <c r="E31" s="55"/>
      <c r="F31" s="55"/>
    </row>
    <row r="32" spans="1:6" ht="24.75" customHeight="1">
      <c r="A32" s="243"/>
      <c r="B32" s="59"/>
      <c r="C32" s="56"/>
      <c r="D32" s="56"/>
      <c r="E32" s="56"/>
      <c r="F32" s="56"/>
    </row>
    <row r="33" spans="1:6" ht="24.75" customHeight="1">
      <c r="A33" s="243"/>
      <c r="B33" s="59"/>
      <c r="C33" s="56"/>
      <c r="D33" s="56"/>
      <c r="E33" s="56"/>
      <c r="F33" s="56"/>
    </row>
  </sheetData>
  <sheetProtection/>
  <protectedRanges>
    <protectedRange sqref="A2:B25" name="Tartom?ny35_1"/>
    <protectedRange sqref="C19:E22 C5:E7" name="Tartom?ny1_1"/>
    <protectedRange sqref="C16:F16 C25:F25 C9:F14" name="Tartom?ny3_1"/>
  </protectedRanges>
  <mergeCells count="1">
    <mergeCell ref="A32:A33"/>
  </mergeCells>
  <printOptions horizontalCentered="1"/>
  <pageMargins left="0.2953125" right="0.36" top="1.23" bottom="0.5653125" header="0.31496062992125984" footer="0.31496062992125984"/>
  <pageSetup horizontalDpi="200" verticalDpi="200" orientation="portrait" paperSize="9" scale="77" r:id="rId1"/>
  <headerFooter alignWithMargins="0">
    <oddHeader>&amp;L&amp;"Times New Roman,Dőlt"&amp;12 6. melléklet  a 4/2016. (IV.27.) önkormányzati rendelethez&amp;C&amp;"Times New Roman,Félkövér"
TÁBORFALVAI POLGÁRMESTERI HIVATAL BEVÉTELEI ÉS KIADÁSAI</oddHeader>
    <oddFooter>&amp;C&amp;"Times New Roman,Normál"&amp;12                                               Táborfalva Nagyközség Önkormányzat 2015. évi költségvetési beszámoló                      &amp;"Times New Roman,Dőlt"&amp;10(Adatok ezer Ft-ban)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I48"/>
  <sheetViews>
    <sheetView view="pageLayout" workbookViewId="0" topLeftCell="A1">
      <selection activeCell="H23" sqref="H23"/>
    </sheetView>
  </sheetViews>
  <sheetFormatPr defaultColWidth="9.140625" defaultRowHeight="12.75"/>
  <cols>
    <col min="1" max="1" width="4.28125" style="0" customWidth="1"/>
    <col min="2" max="2" width="54.140625" style="0" customWidth="1"/>
    <col min="3" max="4" width="10.140625" style="0" customWidth="1"/>
    <col min="5" max="5" width="2.8515625" style="0" customWidth="1"/>
    <col min="6" max="6" width="4.28125" style="0" customWidth="1"/>
    <col min="7" max="7" width="54.140625" style="0" customWidth="1"/>
    <col min="8" max="9" width="10.140625" style="0" customWidth="1"/>
  </cols>
  <sheetData>
    <row r="2" spans="1:9" ht="15.75">
      <c r="A2" s="197"/>
      <c r="B2" s="236" t="s">
        <v>222</v>
      </c>
      <c r="C2" s="236"/>
      <c r="D2" s="236"/>
      <c r="E2" s="237"/>
      <c r="F2" s="237"/>
      <c r="G2" s="237"/>
      <c r="H2" s="237"/>
      <c r="I2" s="237"/>
    </row>
    <row r="3" spans="1:9" ht="15.75">
      <c r="A3" s="197"/>
      <c r="B3" s="220"/>
      <c r="C3" s="220"/>
      <c r="D3" s="220"/>
      <c r="E3" s="219"/>
      <c r="F3" s="219"/>
      <c r="G3" s="219"/>
      <c r="H3" s="219"/>
      <c r="I3" s="219"/>
    </row>
    <row r="4" spans="1:9" ht="15.75">
      <c r="A4" s="197"/>
      <c r="B4" s="220"/>
      <c r="C4" s="220"/>
      <c r="D4" s="220"/>
      <c r="E4" s="219"/>
      <c r="F4" s="219"/>
      <c r="G4" s="219"/>
      <c r="H4" s="219"/>
      <c r="I4" s="219"/>
    </row>
    <row r="5" spans="1:9" ht="13.5" thickBot="1">
      <c r="A5" s="238" t="s">
        <v>152</v>
      </c>
      <c r="B5" s="238"/>
      <c r="C5" s="238"/>
      <c r="D5" s="238"/>
      <c r="E5" s="237"/>
      <c r="F5" s="237"/>
      <c r="G5" s="237"/>
      <c r="H5" s="237"/>
      <c r="I5" s="237"/>
    </row>
    <row r="6" spans="1:9" ht="12.75">
      <c r="A6" s="239"/>
      <c r="B6" s="241" t="s">
        <v>153</v>
      </c>
      <c r="C6" s="230" t="s">
        <v>154</v>
      </c>
      <c r="D6" s="232" t="s">
        <v>180</v>
      </c>
      <c r="F6" s="239"/>
      <c r="G6" s="241" t="s">
        <v>169</v>
      </c>
      <c r="H6" s="230" t="s">
        <v>154</v>
      </c>
      <c r="I6" s="232" t="s">
        <v>180</v>
      </c>
    </row>
    <row r="7" spans="1:9" ht="17.25" customHeight="1">
      <c r="A7" s="240"/>
      <c r="B7" s="242"/>
      <c r="C7" s="231"/>
      <c r="D7" s="233"/>
      <c r="F7" s="240"/>
      <c r="G7" s="242"/>
      <c r="H7" s="231"/>
      <c r="I7" s="233"/>
    </row>
    <row r="8" spans="1:9" ht="13.5">
      <c r="A8" s="215" t="s">
        <v>155</v>
      </c>
      <c r="B8" s="216" t="s">
        <v>179</v>
      </c>
      <c r="C8" s="217">
        <f>SUM(C9,C11,C17,C19)</f>
        <v>0</v>
      </c>
      <c r="D8" s="218">
        <f>SUM(D9,D11,D17,D19)</f>
        <v>0</v>
      </c>
      <c r="F8" s="215" t="s">
        <v>170</v>
      </c>
      <c r="G8" s="216" t="s">
        <v>171</v>
      </c>
      <c r="H8" s="217">
        <f>SUM(H9:H14)</f>
        <v>-1270</v>
      </c>
      <c r="I8" s="218">
        <f>SUM(I9:I14)</f>
        <v>450</v>
      </c>
    </row>
    <row r="9" spans="1:9" ht="12.75">
      <c r="A9" s="207" t="s">
        <v>10</v>
      </c>
      <c r="B9" s="208" t="s">
        <v>156</v>
      </c>
      <c r="C9" s="209">
        <f>SUM(C10)</f>
        <v>0</v>
      </c>
      <c r="D9" s="210">
        <f>SUM(D10)</f>
        <v>0</v>
      </c>
      <c r="F9" s="207" t="s">
        <v>10</v>
      </c>
      <c r="G9" s="208" t="s">
        <v>209</v>
      </c>
      <c r="H9" s="209">
        <v>0</v>
      </c>
      <c r="I9" s="210">
        <v>0</v>
      </c>
    </row>
    <row r="10" spans="1:9" ht="12" customHeight="1">
      <c r="A10" s="203" t="s">
        <v>3</v>
      </c>
      <c r="B10" s="204" t="s">
        <v>157</v>
      </c>
      <c r="C10" s="205">
        <v>0</v>
      </c>
      <c r="D10" s="206">
        <v>0</v>
      </c>
      <c r="F10" s="207" t="s">
        <v>12</v>
      </c>
      <c r="G10" s="208" t="s">
        <v>210</v>
      </c>
      <c r="H10" s="209">
        <v>0</v>
      </c>
      <c r="I10" s="210">
        <v>0</v>
      </c>
    </row>
    <row r="11" spans="1:9" ht="12.75">
      <c r="A11" s="207" t="s">
        <v>12</v>
      </c>
      <c r="B11" s="208" t="s">
        <v>158</v>
      </c>
      <c r="C11" s="209">
        <f>SUM(C12:C16)</f>
        <v>0</v>
      </c>
      <c r="D11" s="210">
        <f>SUM(D12:D16)</f>
        <v>0</v>
      </c>
      <c r="F11" s="207" t="s">
        <v>14</v>
      </c>
      <c r="G11" s="208" t="s">
        <v>211</v>
      </c>
      <c r="H11" s="209">
        <v>1871</v>
      </c>
      <c r="I11" s="210">
        <v>1871</v>
      </c>
    </row>
    <row r="12" spans="1:9" ht="12" customHeight="1">
      <c r="A12" s="203" t="s">
        <v>3</v>
      </c>
      <c r="B12" s="204" t="s">
        <v>181</v>
      </c>
      <c r="C12" s="205">
        <v>0</v>
      </c>
      <c r="D12" s="206">
        <v>0</v>
      </c>
      <c r="F12" s="207" t="s">
        <v>15</v>
      </c>
      <c r="G12" s="208" t="s">
        <v>212</v>
      </c>
      <c r="H12" s="209">
        <v>0</v>
      </c>
      <c r="I12" s="210">
        <v>-3141</v>
      </c>
    </row>
    <row r="13" spans="1:9" ht="12" customHeight="1">
      <c r="A13" s="203" t="s">
        <v>4</v>
      </c>
      <c r="B13" s="204" t="s">
        <v>183</v>
      </c>
      <c r="C13" s="205">
        <v>0</v>
      </c>
      <c r="D13" s="206">
        <v>0</v>
      </c>
      <c r="F13" s="207" t="s">
        <v>27</v>
      </c>
      <c r="G13" s="208" t="s">
        <v>213</v>
      </c>
      <c r="H13" s="209">
        <v>0</v>
      </c>
      <c r="I13" s="210">
        <v>0</v>
      </c>
    </row>
    <row r="14" spans="1:9" ht="12" customHeight="1">
      <c r="A14" s="203" t="s">
        <v>5</v>
      </c>
      <c r="B14" s="204" t="s">
        <v>184</v>
      </c>
      <c r="C14" s="205">
        <v>0</v>
      </c>
      <c r="D14" s="206">
        <v>0</v>
      </c>
      <c r="F14" s="207" t="s">
        <v>207</v>
      </c>
      <c r="G14" s="208" t="s">
        <v>214</v>
      </c>
      <c r="H14" s="209">
        <v>-3141</v>
      </c>
      <c r="I14" s="210">
        <v>1720</v>
      </c>
    </row>
    <row r="15" spans="1:9" ht="12" customHeight="1">
      <c r="A15" s="203" t="s">
        <v>6</v>
      </c>
      <c r="B15" s="204" t="s">
        <v>159</v>
      </c>
      <c r="C15" s="205">
        <v>0</v>
      </c>
      <c r="D15" s="206">
        <v>0</v>
      </c>
      <c r="F15" s="215" t="s">
        <v>172</v>
      </c>
      <c r="G15" s="216" t="s">
        <v>173</v>
      </c>
      <c r="H15" s="217">
        <f>SUM(H16:H18)</f>
        <v>-20</v>
      </c>
      <c r="I15" s="218">
        <f>SUM(I16,I16:I18)</f>
        <v>0</v>
      </c>
    </row>
    <row r="16" spans="1:9" ht="12" customHeight="1">
      <c r="A16" s="203" t="s">
        <v>7</v>
      </c>
      <c r="B16" s="204" t="s">
        <v>185</v>
      </c>
      <c r="C16" s="205">
        <v>0</v>
      </c>
      <c r="D16" s="206">
        <v>0</v>
      </c>
      <c r="F16" s="207" t="s">
        <v>10</v>
      </c>
      <c r="G16" s="208" t="s">
        <v>215</v>
      </c>
      <c r="H16" s="209">
        <v>-20</v>
      </c>
      <c r="I16" s="210">
        <v>0</v>
      </c>
    </row>
    <row r="17" spans="1:9" ht="12.75">
      <c r="A17" s="207" t="s">
        <v>14</v>
      </c>
      <c r="B17" s="208" t="s">
        <v>186</v>
      </c>
      <c r="C17" s="209">
        <f>SUM(C18)</f>
        <v>0</v>
      </c>
      <c r="D17" s="210">
        <f>SUM(D18)</f>
        <v>0</v>
      </c>
      <c r="F17" s="207" t="s">
        <v>12</v>
      </c>
      <c r="G17" s="208" t="s">
        <v>216</v>
      </c>
      <c r="H17" s="209">
        <v>0</v>
      </c>
      <c r="I17" s="210">
        <v>0</v>
      </c>
    </row>
    <row r="18" spans="1:9" ht="12" customHeight="1">
      <c r="A18" s="203" t="s">
        <v>3</v>
      </c>
      <c r="B18" s="204" t="s">
        <v>182</v>
      </c>
      <c r="C18" s="205">
        <v>0</v>
      </c>
      <c r="D18" s="206">
        <v>0</v>
      </c>
      <c r="F18" s="207" t="s">
        <v>14</v>
      </c>
      <c r="G18" s="208" t="s">
        <v>217</v>
      </c>
      <c r="H18" s="209">
        <v>0</v>
      </c>
      <c r="I18" s="210">
        <v>0</v>
      </c>
    </row>
    <row r="19" spans="1:9" ht="13.5">
      <c r="A19" s="207" t="s">
        <v>15</v>
      </c>
      <c r="B19" s="208" t="s">
        <v>187</v>
      </c>
      <c r="C19" s="209">
        <v>0</v>
      </c>
      <c r="D19" s="210">
        <v>0</v>
      </c>
      <c r="F19" s="215" t="s">
        <v>174</v>
      </c>
      <c r="G19" s="216" t="s">
        <v>218</v>
      </c>
      <c r="H19" s="217">
        <v>0</v>
      </c>
      <c r="I19" s="218">
        <v>0</v>
      </c>
    </row>
    <row r="20" spans="1:9" ht="13.5">
      <c r="A20" s="215" t="s">
        <v>160</v>
      </c>
      <c r="B20" s="216" t="s">
        <v>190</v>
      </c>
      <c r="C20" s="217">
        <f>SUM(C21:C22)</f>
        <v>0</v>
      </c>
      <c r="D20" s="218">
        <f>SUM(D21:D22)</f>
        <v>0</v>
      </c>
      <c r="F20" s="215" t="s">
        <v>175</v>
      </c>
      <c r="G20" s="216" t="s">
        <v>176</v>
      </c>
      <c r="H20" s="217">
        <f>SUM(H21:H23)</f>
        <v>3912</v>
      </c>
      <c r="I20" s="218">
        <f>SUM(I21:I23)</f>
        <v>4586</v>
      </c>
    </row>
    <row r="21" spans="1:9" ht="12.75" customHeight="1">
      <c r="A21" s="207" t="s">
        <v>10</v>
      </c>
      <c r="B21" s="208" t="s">
        <v>188</v>
      </c>
      <c r="C21" s="209">
        <v>0</v>
      </c>
      <c r="D21" s="210">
        <v>0</v>
      </c>
      <c r="F21" s="203"/>
      <c r="G21" s="204" t="s">
        <v>219</v>
      </c>
      <c r="H21" s="205">
        <v>0</v>
      </c>
      <c r="I21" s="206">
        <v>0</v>
      </c>
    </row>
    <row r="22" spans="1:9" ht="12.75" customHeight="1">
      <c r="A22" s="207" t="s">
        <v>12</v>
      </c>
      <c r="B22" s="208" t="s">
        <v>189</v>
      </c>
      <c r="C22" s="209">
        <v>0</v>
      </c>
      <c r="D22" s="210">
        <v>0</v>
      </c>
      <c r="F22" s="203"/>
      <c r="G22" s="204" t="s">
        <v>220</v>
      </c>
      <c r="H22" s="205">
        <v>3912</v>
      </c>
      <c r="I22" s="206">
        <v>4586</v>
      </c>
    </row>
    <row r="23" spans="1:9" ht="13.5" customHeight="1">
      <c r="A23" s="215" t="s">
        <v>161</v>
      </c>
      <c r="B23" s="216" t="s">
        <v>162</v>
      </c>
      <c r="C23" s="217">
        <f>SUM(C24,C25,C27)</f>
        <v>202</v>
      </c>
      <c r="D23" s="218">
        <f>SUM(D24,D25,D27)</f>
        <v>460</v>
      </c>
      <c r="F23" s="203"/>
      <c r="G23" s="204" t="s">
        <v>221</v>
      </c>
      <c r="H23" s="205">
        <v>0</v>
      </c>
      <c r="I23" s="206">
        <v>0</v>
      </c>
    </row>
    <row r="24" spans="1:9" ht="12.75">
      <c r="A24" s="207" t="s">
        <v>10</v>
      </c>
      <c r="B24" s="208" t="s">
        <v>191</v>
      </c>
      <c r="C24" s="209">
        <v>0</v>
      </c>
      <c r="D24" s="210">
        <v>0</v>
      </c>
      <c r="F24" s="207"/>
      <c r="G24" s="208"/>
      <c r="H24" s="209"/>
      <c r="I24" s="210"/>
    </row>
    <row r="25" spans="1:9" ht="12.75">
      <c r="A25" s="207" t="s">
        <v>12</v>
      </c>
      <c r="B25" s="208" t="s">
        <v>192</v>
      </c>
      <c r="C25" s="209">
        <f>SUM(C26)</f>
        <v>102</v>
      </c>
      <c r="D25" s="210">
        <f>SUM(D26)</f>
        <v>105</v>
      </c>
      <c r="F25" s="207"/>
      <c r="G25" s="208"/>
      <c r="H25" s="209"/>
      <c r="I25" s="210"/>
    </row>
    <row r="26" spans="1:9" ht="12.75">
      <c r="A26" s="203" t="s">
        <v>3</v>
      </c>
      <c r="B26" s="204" t="s">
        <v>193</v>
      </c>
      <c r="C26" s="205">
        <v>102</v>
      </c>
      <c r="D26" s="206">
        <v>105</v>
      </c>
      <c r="F26" s="203"/>
      <c r="G26" s="204"/>
      <c r="H26" s="205"/>
      <c r="I26" s="206"/>
    </row>
    <row r="27" spans="1:9" ht="12.75">
      <c r="A27" s="207" t="s">
        <v>14</v>
      </c>
      <c r="B27" s="208" t="s">
        <v>194</v>
      </c>
      <c r="C27" s="209">
        <f>SUM(C28)</f>
        <v>100</v>
      </c>
      <c r="D27" s="210">
        <f>SUM(D28)</f>
        <v>355</v>
      </c>
      <c r="F27" s="207"/>
      <c r="G27" s="208"/>
      <c r="H27" s="209"/>
      <c r="I27" s="210"/>
    </row>
    <row r="28" spans="1:9" ht="12.75">
      <c r="A28" s="203" t="s">
        <v>3</v>
      </c>
      <c r="B28" s="204" t="s">
        <v>195</v>
      </c>
      <c r="C28" s="205">
        <v>100</v>
      </c>
      <c r="D28" s="206">
        <v>355</v>
      </c>
      <c r="F28" s="203"/>
      <c r="G28" s="204"/>
      <c r="H28" s="205"/>
      <c r="I28" s="206"/>
    </row>
    <row r="29" spans="1:9" ht="13.5">
      <c r="A29" s="215" t="s">
        <v>163</v>
      </c>
      <c r="B29" s="216" t="s">
        <v>164</v>
      </c>
      <c r="C29" s="217">
        <f>SUM(C30:C31)</f>
        <v>0</v>
      </c>
      <c r="D29" s="218">
        <f>SUM(D31,D30)</f>
        <v>0</v>
      </c>
      <c r="F29" s="211"/>
      <c r="G29" s="212"/>
      <c r="H29" s="213"/>
      <c r="I29" s="214"/>
    </row>
    <row r="30" spans="1:9" ht="12.75">
      <c r="A30" s="207" t="s">
        <v>10</v>
      </c>
      <c r="B30" s="208" t="s">
        <v>196</v>
      </c>
      <c r="C30" s="209">
        <v>0</v>
      </c>
      <c r="D30" s="210">
        <v>0</v>
      </c>
      <c r="F30" s="207"/>
      <c r="G30" s="208"/>
      <c r="H30" s="209"/>
      <c r="I30" s="210"/>
    </row>
    <row r="31" spans="1:9" ht="12.75">
      <c r="A31" s="207" t="s">
        <v>12</v>
      </c>
      <c r="B31" s="208" t="s">
        <v>197</v>
      </c>
      <c r="C31" s="209">
        <f>SUM(C33:C34,C32)</f>
        <v>0</v>
      </c>
      <c r="D31" s="210">
        <f>SUM(D32:D34)</f>
        <v>0</v>
      </c>
      <c r="F31" s="207"/>
      <c r="G31" s="208"/>
      <c r="H31" s="209"/>
      <c r="I31" s="210"/>
    </row>
    <row r="32" spans="1:9" ht="12.75">
      <c r="A32" s="203" t="s">
        <v>3</v>
      </c>
      <c r="B32" s="204" t="s">
        <v>200</v>
      </c>
      <c r="C32" s="205">
        <v>0</v>
      </c>
      <c r="D32" s="206">
        <v>0</v>
      </c>
      <c r="F32" s="203"/>
      <c r="G32" s="204"/>
      <c r="H32" s="205"/>
      <c r="I32" s="206"/>
    </row>
    <row r="33" spans="1:9" ht="12.75">
      <c r="A33" s="203" t="s">
        <v>4</v>
      </c>
      <c r="B33" s="204" t="s">
        <v>199</v>
      </c>
      <c r="C33" s="205">
        <v>0</v>
      </c>
      <c r="D33" s="206">
        <v>0</v>
      </c>
      <c r="F33" s="203"/>
      <c r="G33" s="204"/>
      <c r="H33" s="205"/>
      <c r="I33" s="206"/>
    </row>
    <row r="34" spans="1:9" ht="12.75">
      <c r="A34" s="203" t="s">
        <v>5</v>
      </c>
      <c r="B34" s="204" t="s">
        <v>198</v>
      </c>
      <c r="C34" s="205">
        <v>0</v>
      </c>
      <c r="D34" s="206">
        <v>0</v>
      </c>
      <c r="F34" s="203"/>
      <c r="G34" s="204"/>
      <c r="H34" s="205"/>
      <c r="I34" s="206"/>
    </row>
    <row r="35" spans="1:9" ht="13.5">
      <c r="A35" s="215" t="s">
        <v>165</v>
      </c>
      <c r="B35" s="216" t="s">
        <v>201</v>
      </c>
      <c r="C35" s="217">
        <f>SUM(C36:C41)</f>
        <v>2420</v>
      </c>
      <c r="D35" s="218">
        <f>SUM(D36:D41)</f>
        <v>4576</v>
      </c>
      <c r="F35" s="211"/>
      <c r="G35" s="212"/>
      <c r="H35" s="213"/>
      <c r="I35" s="214"/>
    </row>
    <row r="36" spans="1:9" ht="12.75">
      <c r="A36" s="207" t="s">
        <v>10</v>
      </c>
      <c r="B36" s="208" t="s">
        <v>202</v>
      </c>
      <c r="C36" s="209">
        <v>2420</v>
      </c>
      <c r="D36" s="210">
        <v>4758</v>
      </c>
      <c r="F36" s="207"/>
      <c r="G36" s="208"/>
      <c r="H36" s="209"/>
      <c r="I36" s="210"/>
    </row>
    <row r="37" spans="1:9" ht="12.75">
      <c r="A37" s="207" t="s">
        <v>12</v>
      </c>
      <c r="B37" s="208" t="s">
        <v>203</v>
      </c>
      <c r="C37" s="209">
        <f>SUM(C38)</f>
        <v>0</v>
      </c>
      <c r="D37" s="210">
        <v>0</v>
      </c>
      <c r="F37" s="207"/>
      <c r="G37" s="208"/>
      <c r="H37" s="209"/>
      <c r="I37" s="210"/>
    </row>
    <row r="38" spans="1:9" ht="12.75">
      <c r="A38" s="207" t="s">
        <v>14</v>
      </c>
      <c r="B38" s="208" t="s">
        <v>204</v>
      </c>
      <c r="C38" s="209">
        <f>SUM(C39)</f>
        <v>0</v>
      </c>
      <c r="D38" s="210">
        <v>0</v>
      </c>
      <c r="F38" s="207"/>
      <c r="G38" s="208"/>
      <c r="H38" s="209"/>
      <c r="I38" s="210"/>
    </row>
    <row r="39" spans="1:9" ht="12.75">
      <c r="A39" s="207" t="s">
        <v>15</v>
      </c>
      <c r="B39" s="208" t="s">
        <v>205</v>
      </c>
      <c r="C39" s="209">
        <f>SUM(C40)</f>
        <v>0</v>
      </c>
      <c r="D39" s="210">
        <v>0</v>
      </c>
      <c r="F39" s="207"/>
      <c r="G39" s="208"/>
      <c r="H39" s="209"/>
      <c r="I39" s="210"/>
    </row>
    <row r="40" spans="1:9" ht="12.75">
      <c r="A40" s="207" t="s">
        <v>27</v>
      </c>
      <c r="B40" s="208" t="s">
        <v>206</v>
      </c>
      <c r="C40" s="209">
        <f>SUM(C41)</f>
        <v>0</v>
      </c>
      <c r="D40" s="210">
        <v>0</v>
      </c>
      <c r="F40" s="207"/>
      <c r="G40" s="208"/>
      <c r="H40" s="209"/>
      <c r="I40" s="210"/>
    </row>
    <row r="41" spans="1:9" ht="12.75">
      <c r="A41" s="207" t="s">
        <v>207</v>
      </c>
      <c r="B41" s="208" t="s">
        <v>208</v>
      </c>
      <c r="C41" s="209">
        <f>SUM(C42)</f>
        <v>0</v>
      </c>
      <c r="D41" s="210">
        <v>-182</v>
      </c>
      <c r="F41" s="207"/>
      <c r="G41" s="208"/>
      <c r="H41" s="209"/>
      <c r="I41" s="210"/>
    </row>
    <row r="42" spans="1:9" ht="13.5">
      <c r="A42" s="215" t="s">
        <v>166</v>
      </c>
      <c r="B42" s="216" t="s">
        <v>167</v>
      </c>
      <c r="C42" s="217">
        <v>0</v>
      </c>
      <c r="D42" s="218">
        <v>0</v>
      </c>
      <c r="F42" s="211"/>
      <c r="G42" s="212"/>
      <c r="H42" s="213"/>
      <c r="I42" s="214"/>
    </row>
    <row r="43" spans="1:9" ht="16.5" thickBot="1">
      <c r="A43" s="234" t="s">
        <v>168</v>
      </c>
      <c r="B43" s="235"/>
      <c r="C43" s="198">
        <f>SUM(C8,C20,C23,C29,C35,C42)</f>
        <v>2622</v>
      </c>
      <c r="D43" s="199">
        <f>SUM(D8,D20,D23,D29,D35,D42)</f>
        <v>5036</v>
      </c>
      <c r="F43" s="234" t="s">
        <v>177</v>
      </c>
      <c r="G43" s="235"/>
      <c r="H43" s="198">
        <f>SUM(H8,H15,H19,H20)</f>
        <v>2622</v>
      </c>
      <c r="I43" s="199">
        <f>SUM(I8,I15,I19,I20)</f>
        <v>5036</v>
      </c>
    </row>
    <row r="44" spans="1:4" ht="15.75">
      <c r="A44" s="200"/>
      <c r="B44" s="200"/>
      <c r="C44" s="201"/>
      <c r="D44" s="201"/>
    </row>
    <row r="45" spans="1:4" ht="15.75">
      <c r="A45" s="200"/>
      <c r="B45" s="200"/>
      <c r="C45" s="201"/>
      <c r="D45" s="201"/>
    </row>
    <row r="46" spans="1:4" ht="15.75">
      <c r="A46" s="200"/>
      <c r="B46" s="200"/>
      <c r="C46" s="201"/>
      <c r="D46" s="201"/>
    </row>
    <row r="47" spans="1:4" ht="15.75">
      <c r="A47" s="200"/>
      <c r="B47" s="202"/>
      <c r="C47" s="201"/>
      <c r="D47" s="201"/>
    </row>
    <row r="48" spans="1:4" ht="15.75">
      <c r="A48" s="200"/>
      <c r="B48" s="202"/>
      <c r="C48" s="201"/>
      <c r="D48" s="201"/>
    </row>
  </sheetData>
  <sheetProtection/>
  <mergeCells count="12">
    <mergeCell ref="B2:I2"/>
    <mergeCell ref="A5:I5"/>
    <mergeCell ref="A6:A7"/>
    <mergeCell ref="B6:B7"/>
    <mergeCell ref="C6:C7"/>
    <mergeCell ref="D6:D7"/>
    <mergeCell ref="F6:F7"/>
    <mergeCell ref="G6:G7"/>
    <mergeCell ref="H6:H7"/>
    <mergeCell ref="I6:I7"/>
    <mergeCell ref="A43:B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headerFooter>
    <oddHeader>&amp;C&amp;"Times New Roman,Dőlt"&amp;12 7. melléklet  a 4/2016. (IV.27.) önkormányzati rendelethez</oddHeader>
    <oddFooter xml:space="preserve">&amp;C&amp;"Times New Roman,Normál"&amp;12      Táborfalva Nagyközség Önkormányzat 2015. évi költségvetési beszámoló &amp;10                     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4:K39"/>
  <sheetViews>
    <sheetView view="pageLayout" zoomScaleSheetLayoutView="100" workbookViewId="0" topLeftCell="A1">
      <selection activeCell="B6" sqref="B6"/>
    </sheetView>
  </sheetViews>
  <sheetFormatPr defaultColWidth="9.140625" defaultRowHeight="24.75" customHeight="1"/>
  <cols>
    <col min="1" max="1" width="6.8515625" style="43" customWidth="1"/>
    <col min="2" max="2" width="69.57421875" style="44" customWidth="1"/>
    <col min="3" max="5" width="13.28125" style="45" customWidth="1"/>
    <col min="6" max="6" width="9.00390625" style="45" customWidth="1"/>
    <col min="7" max="16384" width="9.140625" style="42" customWidth="1"/>
  </cols>
  <sheetData>
    <row r="4" spans="1:6" s="4" customFormat="1" ht="42.75" customHeight="1" thickBot="1">
      <c r="A4" s="1"/>
      <c r="B4" s="2" t="s">
        <v>121</v>
      </c>
      <c r="C4" s="66" t="s">
        <v>139</v>
      </c>
      <c r="D4" s="66" t="s">
        <v>138</v>
      </c>
      <c r="E4" s="176" t="s">
        <v>140</v>
      </c>
      <c r="F4" s="3" t="s">
        <v>130</v>
      </c>
    </row>
    <row r="5" spans="1:6" s="8" customFormat="1" ht="27.75" customHeight="1" thickTop="1">
      <c r="A5" s="5" t="s">
        <v>10</v>
      </c>
      <c r="B5" s="6" t="s">
        <v>11</v>
      </c>
      <c r="C5" s="7">
        <v>10000</v>
      </c>
      <c r="D5" s="7">
        <v>10000</v>
      </c>
      <c r="E5" s="7">
        <f>SUM(E6:E8)</f>
        <v>2479</v>
      </c>
      <c r="F5" s="63">
        <f>(E5/D5)*100</f>
        <v>24.79</v>
      </c>
    </row>
    <row r="6" spans="1:6" s="14" customFormat="1" ht="21" customHeight="1">
      <c r="A6" s="26" t="s">
        <v>3</v>
      </c>
      <c r="B6" s="12" t="s">
        <v>122</v>
      </c>
      <c r="C6" s="13">
        <v>10000</v>
      </c>
      <c r="D6" s="13">
        <v>10000</v>
      </c>
      <c r="E6" s="13">
        <v>2414</v>
      </c>
      <c r="F6" s="63">
        <f>(E6/D6)*100</f>
        <v>24.14</v>
      </c>
    </row>
    <row r="7" spans="1:6" s="14" customFormat="1" ht="21" customHeight="1">
      <c r="A7" s="26" t="s">
        <v>4</v>
      </c>
      <c r="B7" s="12" t="s">
        <v>131</v>
      </c>
      <c r="C7" s="13">
        <v>0</v>
      </c>
      <c r="D7" s="13">
        <v>0</v>
      </c>
      <c r="E7" s="13">
        <v>40</v>
      </c>
      <c r="F7" s="63" t="s">
        <v>17</v>
      </c>
    </row>
    <row r="8" spans="1:6" s="14" customFormat="1" ht="21" customHeight="1">
      <c r="A8" s="26" t="s">
        <v>5</v>
      </c>
      <c r="B8" s="12" t="s">
        <v>132</v>
      </c>
      <c r="C8" s="13">
        <v>0</v>
      </c>
      <c r="D8" s="13">
        <v>0</v>
      </c>
      <c r="E8" s="13">
        <v>25</v>
      </c>
      <c r="F8" s="63" t="s">
        <v>17</v>
      </c>
    </row>
    <row r="9" spans="1:6" s="22" customFormat="1" ht="19.5" customHeight="1">
      <c r="A9" s="46" t="s">
        <v>12</v>
      </c>
      <c r="B9" s="47" t="s">
        <v>115</v>
      </c>
      <c r="C9" s="48">
        <v>66650</v>
      </c>
      <c r="D9" s="48">
        <v>66650</v>
      </c>
      <c r="E9" s="48">
        <f>SUM(E10:E13)</f>
        <v>72783</v>
      </c>
      <c r="F9" s="63">
        <f>(E9/D9)*100</f>
        <v>109.20180045011251</v>
      </c>
    </row>
    <row r="10" spans="1:11" s="22" customFormat="1" ht="19.5" customHeight="1">
      <c r="A10" s="9" t="s">
        <v>44</v>
      </c>
      <c r="B10" s="49" t="s">
        <v>123</v>
      </c>
      <c r="C10" s="48">
        <v>7303</v>
      </c>
      <c r="D10" s="48">
        <v>7303</v>
      </c>
      <c r="E10" s="48">
        <v>7443</v>
      </c>
      <c r="F10" s="63">
        <f>(E10/D10)*100</f>
        <v>101.91702040257428</v>
      </c>
      <c r="G10" s="50"/>
      <c r="H10" s="50"/>
      <c r="I10" s="50"/>
      <c r="J10" s="50"/>
      <c r="K10" s="50"/>
    </row>
    <row r="11" spans="1:6" s="22" customFormat="1" ht="19.5" customHeight="1">
      <c r="A11" s="9" t="s">
        <v>44</v>
      </c>
      <c r="B11" s="51" t="s">
        <v>124</v>
      </c>
      <c r="C11" s="48">
        <v>52100</v>
      </c>
      <c r="D11" s="48">
        <v>52100</v>
      </c>
      <c r="E11" s="48">
        <v>52809</v>
      </c>
      <c r="F11" s="63">
        <f>(E11/D11)*100</f>
        <v>101.36084452975047</v>
      </c>
    </row>
    <row r="12" spans="1:6" s="22" customFormat="1" ht="19.5" customHeight="1">
      <c r="A12" s="9" t="s">
        <v>44</v>
      </c>
      <c r="B12" s="51" t="s">
        <v>125</v>
      </c>
      <c r="C12" s="48">
        <v>7000</v>
      </c>
      <c r="D12" s="48">
        <v>7000</v>
      </c>
      <c r="E12" s="244">
        <v>12531</v>
      </c>
      <c r="F12" s="246">
        <v>173</v>
      </c>
    </row>
    <row r="13" spans="1:6" s="14" customFormat="1" ht="21" customHeight="1" thickBot="1">
      <c r="A13" s="9" t="s">
        <v>44</v>
      </c>
      <c r="B13" s="12" t="s">
        <v>118</v>
      </c>
      <c r="C13" s="13">
        <v>247</v>
      </c>
      <c r="D13" s="13">
        <v>247</v>
      </c>
      <c r="E13" s="245"/>
      <c r="F13" s="247"/>
    </row>
    <row r="14" spans="1:6" s="4" customFormat="1" ht="42.75" customHeight="1" thickBot="1">
      <c r="A14" s="17"/>
      <c r="B14" s="18" t="s">
        <v>1</v>
      </c>
      <c r="C14" s="62">
        <f>SUM(C5,C9)</f>
        <v>76650</v>
      </c>
      <c r="D14" s="62">
        <f>SUM(D5,D9)</f>
        <v>76650</v>
      </c>
      <c r="E14" s="62">
        <f>SUM(E5,E9)</f>
        <v>75262</v>
      </c>
      <c r="F14" s="68">
        <f>(E14/D14)*100</f>
        <v>98.18917155903458</v>
      </c>
    </row>
    <row r="15" spans="1:6" s="22" customFormat="1" ht="15" customHeight="1">
      <c r="A15" s="19"/>
      <c r="B15" s="20"/>
      <c r="C15" s="21"/>
      <c r="D15" s="21"/>
      <c r="E15" s="21"/>
      <c r="F15" s="21"/>
    </row>
    <row r="16" spans="1:6" s="22" customFormat="1" ht="15" customHeight="1">
      <c r="A16" s="19"/>
      <c r="B16" s="20"/>
      <c r="C16" s="21"/>
      <c r="D16" s="21"/>
      <c r="E16" s="21"/>
      <c r="F16" s="21"/>
    </row>
    <row r="17" spans="1:6" s="22" customFormat="1" ht="15" customHeight="1">
      <c r="A17" s="19"/>
      <c r="B17" s="20"/>
      <c r="C17" s="21"/>
      <c r="D17" s="21"/>
      <c r="E17" s="21"/>
      <c r="F17" s="21"/>
    </row>
    <row r="18" spans="1:6" s="22" customFormat="1" ht="15" customHeight="1">
      <c r="A18" s="19"/>
      <c r="B18" s="20"/>
      <c r="C18" s="21"/>
      <c r="D18" s="21"/>
      <c r="E18" s="21"/>
      <c r="F18" s="21"/>
    </row>
    <row r="19" spans="1:6" s="22" customFormat="1" ht="15" customHeight="1">
      <c r="A19" s="19"/>
      <c r="B19" s="20"/>
      <c r="C19" s="21"/>
      <c r="D19" s="21"/>
      <c r="E19" s="21"/>
      <c r="F19" s="21"/>
    </row>
    <row r="20" spans="1:6" s="22" customFormat="1" ht="15" customHeight="1">
      <c r="A20" s="19"/>
      <c r="B20" s="20"/>
      <c r="C20" s="21"/>
      <c r="D20" s="21"/>
      <c r="E20" s="21"/>
      <c r="F20" s="21"/>
    </row>
    <row r="21" spans="1:6" s="22" customFormat="1" ht="19.5" customHeight="1">
      <c r="A21" s="19"/>
      <c r="B21" s="20"/>
      <c r="C21" s="21"/>
      <c r="D21" s="21"/>
      <c r="E21" s="21"/>
      <c r="F21" s="21"/>
    </row>
    <row r="22" spans="1:6" s="22" customFormat="1" ht="15" customHeight="1">
      <c r="A22" s="23"/>
      <c r="B22" s="24"/>
      <c r="C22" s="25"/>
      <c r="D22" s="25"/>
      <c r="E22" s="25"/>
      <c r="F22" s="25"/>
    </row>
    <row r="23" spans="1:6" s="4" customFormat="1" ht="42.75" customHeight="1" thickBot="1">
      <c r="A23" s="1"/>
      <c r="B23" s="2" t="s">
        <v>126</v>
      </c>
      <c r="C23" s="66" t="s">
        <v>16</v>
      </c>
      <c r="D23" s="66" t="s">
        <v>16</v>
      </c>
      <c r="E23" s="66" t="s">
        <v>129</v>
      </c>
      <c r="F23" s="3" t="s">
        <v>130</v>
      </c>
    </row>
    <row r="24" spans="1:6" s="22" customFormat="1" ht="19.5" customHeight="1" thickTop="1">
      <c r="A24" s="5" t="s">
        <v>10</v>
      </c>
      <c r="B24" s="6" t="s">
        <v>24</v>
      </c>
      <c r="C24" s="7">
        <f>SUM(C25:C29)</f>
        <v>76650</v>
      </c>
      <c r="D24" s="7">
        <f>SUM(D25:D29)</f>
        <v>76650</v>
      </c>
      <c r="E24" s="7">
        <f>SUM(E25:E29)</f>
        <v>72887</v>
      </c>
      <c r="F24" s="63">
        <f>(E24/D24)*100</f>
        <v>95.09067188519244</v>
      </c>
    </row>
    <row r="25" spans="1:6" s="14" customFormat="1" ht="21" customHeight="1">
      <c r="A25" s="26" t="s">
        <v>3</v>
      </c>
      <c r="B25" s="12" t="s">
        <v>2</v>
      </c>
      <c r="C25" s="13">
        <v>47469</v>
      </c>
      <c r="D25" s="13">
        <v>45650</v>
      </c>
      <c r="E25" s="13">
        <v>44855</v>
      </c>
      <c r="F25" s="63">
        <f>(E25/D25)*100</f>
        <v>98.25848849945235</v>
      </c>
    </row>
    <row r="26" spans="1:6" s="14" customFormat="1" ht="21" customHeight="1">
      <c r="A26" s="26" t="s">
        <v>4</v>
      </c>
      <c r="B26" s="12" t="s">
        <v>22</v>
      </c>
      <c r="C26" s="13">
        <v>12181</v>
      </c>
      <c r="D26" s="13">
        <v>14000</v>
      </c>
      <c r="E26" s="13">
        <v>12122</v>
      </c>
      <c r="F26" s="63">
        <f>(E26/D26)*100</f>
        <v>86.58571428571429</v>
      </c>
    </row>
    <row r="27" spans="1:6" s="14" customFormat="1" ht="21" customHeight="1">
      <c r="A27" s="26" t="s">
        <v>5</v>
      </c>
      <c r="B27" s="12" t="s">
        <v>20</v>
      </c>
      <c r="C27" s="13">
        <v>6000</v>
      </c>
      <c r="D27" s="13">
        <v>6000</v>
      </c>
      <c r="E27" s="13">
        <v>5381</v>
      </c>
      <c r="F27" s="63">
        <f>(E27/D27)*100</f>
        <v>89.68333333333334</v>
      </c>
    </row>
    <row r="28" spans="1:6" s="14" customFormat="1" ht="21" customHeight="1">
      <c r="A28" s="27" t="s">
        <v>6</v>
      </c>
      <c r="B28" s="15" t="s">
        <v>127</v>
      </c>
      <c r="C28" s="13">
        <v>11000</v>
      </c>
      <c r="D28" s="13">
        <v>11000</v>
      </c>
      <c r="E28" s="13">
        <v>10529</v>
      </c>
      <c r="F28" s="63">
        <f>(E28/D28)*100</f>
        <v>95.71818181818182</v>
      </c>
    </row>
    <row r="29" spans="1:6" s="22" customFormat="1" ht="19.5" customHeight="1" thickBot="1">
      <c r="A29" s="28" t="s">
        <v>12</v>
      </c>
      <c r="B29" s="29" t="s">
        <v>25</v>
      </c>
      <c r="C29" s="7">
        <v>0</v>
      </c>
      <c r="D29" s="7">
        <v>0</v>
      </c>
      <c r="E29" s="7">
        <v>0</v>
      </c>
      <c r="F29" s="64">
        <v>0</v>
      </c>
    </row>
    <row r="30" spans="1:6" s="4" customFormat="1" ht="42.75" customHeight="1" thickBot="1">
      <c r="A30" s="17"/>
      <c r="B30" s="18" t="s">
        <v>26</v>
      </c>
      <c r="C30" s="62">
        <f>SUM(C24,C29)</f>
        <v>76650</v>
      </c>
      <c r="D30" s="62">
        <f>SUM(D24,D29)</f>
        <v>76650</v>
      </c>
      <c r="E30" s="62">
        <f>SUM(E24,E29)</f>
        <v>72887</v>
      </c>
      <c r="F30" s="68">
        <f>(E30/D30)*100</f>
        <v>95.09067188519244</v>
      </c>
    </row>
    <row r="31" spans="1:11" s="34" customFormat="1" ht="0.75" customHeight="1">
      <c r="A31" s="31" t="s">
        <v>8</v>
      </c>
      <c r="B31" s="52"/>
      <c r="C31" s="33"/>
      <c r="D31" s="33"/>
      <c r="E31" s="33"/>
      <c r="F31" s="60"/>
      <c r="K31" s="35"/>
    </row>
    <row r="32" spans="1:6" s="22" customFormat="1" ht="22.5" customHeight="1">
      <c r="A32" s="53"/>
      <c r="B32" s="53"/>
      <c r="C32" s="54"/>
      <c r="D32" s="54"/>
      <c r="E32" s="54"/>
      <c r="F32" s="54"/>
    </row>
    <row r="33" spans="3:6" s="22" customFormat="1" ht="22.5" customHeight="1">
      <c r="C33" s="38"/>
      <c r="D33" s="38"/>
      <c r="E33" s="38"/>
      <c r="F33" s="38"/>
    </row>
    <row r="36" spans="1:6" ht="24.75" customHeight="1">
      <c r="A36" s="39"/>
      <c r="B36" s="40"/>
      <c r="C36" s="41"/>
      <c r="D36" s="41"/>
      <c r="E36" s="41"/>
      <c r="F36" s="41"/>
    </row>
    <row r="37" spans="1:6" ht="24.75" customHeight="1">
      <c r="A37" s="57"/>
      <c r="B37" s="58"/>
      <c r="C37" s="55"/>
      <c r="D37" s="55"/>
      <c r="E37" s="55"/>
      <c r="F37" s="55"/>
    </row>
    <row r="38" spans="1:6" ht="24.75" customHeight="1">
      <c r="A38" s="243"/>
      <c r="B38" s="59"/>
      <c r="C38" s="56"/>
      <c r="D38" s="56"/>
      <c r="E38" s="56"/>
      <c r="F38" s="56"/>
    </row>
    <row r="39" spans="1:6" ht="24.75" customHeight="1">
      <c r="A39" s="243"/>
      <c r="B39" s="59"/>
      <c r="C39" s="56"/>
      <c r="D39" s="56"/>
      <c r="E39" s="56"/>
      <c r="F39" s="56"/>
    </row>
  </sheetData>
  <sheetProtection/>
  <protectedRanges>
    <protectedRange sqref="A4:B31" name="Tartom?ny35_1"/>
    <protectedRange sqref="C25:E28 C13:E13 C6:E8" name="Tartom?ny1_1"/>
    <protectedRange sqref="C22:F22 C31:F31 C15:F20" name="Tartom?ny3_1"/>
  </protectedRanges>
  <mergeCells count="3">
    <mergeCell ref="A38:A39"/>
    <mergeCell ref="E12:E13"/>
    <mergeCell ref="F12:F13"/>
  </mergeCells>
  <printOptions horizontalCentered="1"/>
  <pageMargins left="0.2953125" right="0.36" top="0.984251968503937" bottom="0.5653125" header="0.31496062992125984" footer="0.31496062992125984"/>
  <pageSetup horizontalDpi="200" verticalDpi="200" orientation="portrait" paperSize="9" scale="77" r:id="rId1"/>
  <headerFooter alignWithMargins="0">
    <oddHeader>&amp;L&amp;"Times New Roman,Dőlt"&amp;12 8. melléklet  a 4/2016. (IV.27.) önkormányzati rendelethez&amp;C&amp;"Times New Roman,Félkövér"
NAPRAFORGÓ ÓVODA BEVÉTELEI ÉS KIADÁSAI</oddHeader>
    <oddFooter>&amp;C&amp;"Times New Roman,Normál"&amp;12                                               Táborfalva Nagyközség Önkormányzat 2015. évi költségvetési beszámoló                      &amp;"Times New Roman,Dőlt"&amp;10(Adatok ezer Ft-ban)</oddFooter>
  </headerFooter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I48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4.28125" style="0" customWidth="1"/>
    <col min="2" max="2" width="54.140625" style="0" customWidth="1"/>
    <col min="3" max="4" width="10.140625" style="0" customWidth="1"/>
    <col min="5" max="5" width="2.8515625" style="0" customWidth="1"/>
    <col min="6" max="6" width="4.28125" style="0" customWidth="1"/>
    <col min="7" max="7" width="54.140625" style="0" customWidth="1"/>
    <col min="8" max="9" width="10.140625" style="0" customWidth="1"/>
  </cols>
  <sheetData>
    <row r="2" spans="1:9" ht="15.75">
      <c r="A2" s="197"/>
      <c r="B2" s="236" t="s">
        <v>223</v>
      </c>
      <c r="C2" s="236"/>
      <c r="D2" s="236"/>
      <c r="E2" s="237"/>
      <c r="F2" s="237"/>
      <c r="G2" s="237"/>
      <c r="H2" s="237"/>
      <c r="I2" s="237"/>
    </row>
    <row r="3" spans="1:9" ht="15.75">
      <c r="A3" s="197"/>
      <c r="B3" s="220"/>
      <c r="C3" s="220"/>
      <c r="D3" s="220"/>
      <c r="E3" s="219"/>
      <c r="F3" s="219"/>
      <c r="G3" s="219"/>
      <c r="H3" s="219"/>
      <c r="I3" s="219"/>
    </row>
    <row r="4" spans="1:9" ht="15.75">
      <c r="A4" s="197"/>
      <c r="B4" s="220"/>
      <c r="C4" s="220"/>
      <c r="D4" s="220"/>
      <c r="E4" s="219"/>
      <c r="F4" s="219"/>
      <c r="G4" s="219"/>
      <c r="H4" s="219"/>
      <c r="I4" s="219"/>
    </row>
    <row r="5" spans="1:9" ht="13.5" thickBot="1">
      <c r="A5" s="238" t="s">
        <v>152</v>
      </c>
      <c r="B5" s="238"/>
      <c r="C5" s="238"/>
      <c r="D5" s="238"/>
      <c r="E5" s="237"/>
      <c r="F5" s="237"/>
      <c r="G5" s="237"/>
      <c r="H5" s="237"/>
      <c r="I5" s="237"/>
    </row>
    <row r="6" spans="1:9" ht="12.75">
      <c r="A6" s="239"/>
      <c r="B6" s="241" t="s">
        <v>153</v>
      </c>
      <c r="C6" s="230" t="s">
        <v>154</v>
      </c>
      <c r="D6" s="232" t="s">
        <v>180</v>
      </c>
      <c r="F6" s="239"/>
      <c r="G6" s="241" t="s">
        <v>169</v>
      </c>
      <c r="H6" s="230" t="s">
        <v>154</v>
      </c>
      <c r="I6" s="232" t="s">
        <v>180</v>
      </c>
    </row>
    <row r="7" spans="1:9" ht="17.25" customHeight="1">
      <c r="A7" s="240"/>
      <c r="B7" s="242"/>
      <c r="C7" s="231"/>
      <c r="D7" s="233"/>
      <c r="F7" s="240"/>
      <c r="G7" s="242"/>
      <c r="H7" s="231"/>
      <c r="I7" s="233"/>
    </row>
    <row r="8" spans="1:9" ht="13.5">
      <c r="A8" s="215" t="s">
        <v>155</v>
      </c>
      <c r="B8" s="216" t="s">
        <v>179</v>
      </c>
      <c r="C8" s="217">
        <f>SUM(C9,C11,C17,C19)</f>
        <v>881</v>
      </c>
      <c r="D8" s="218">
        <f>SUM(D9,D11,D17,D19)</f>
        <v>0</v>
      </c>
      <c r="F8" s="215" t="s">
        <v>170</v>
      </c>
      <c r="G8" s="216" t="s">
        <v>171</v>
      </c>
      <c r="H8" s="217">
        <f>SUM(H9:H14)</f>
        <v>-1001</v>
      </c>
      <c r="I8" s="218">
        <f>SUM(I9:I14)</f>
        <v>-1561</v>
      </c>
    </row>
    <row r="9" spans="1:9" ht="12.75">
      <c r="A9" s="207" t="s">
        <v>10</v>
      </c>
      <c r="B9" s="208" t="s">
        <v>156</v>
      </c>
      <c r="C9" s="209">
        <f>SUM(C10)</f>
        <v>0</v>
      </c>
      <c r="D9" s="210">
        <f>SUM(D10)</f>
        <v>0</v>
      </c>
      <c r="F9" s="207" t="s">
        <v>10</v>
      </c>
      <c r="G9" s="208" t="s">
        <v>209</v>
      </c>
      <c r="H9" s="209">
        <v>0</v>
      </c>
      <c r="I9" s="210">
        <v>0</v>
      </c>
    </row>
    <row r="10" spans="1:9" ht="12" customHeight="1">
      <c r="A10" s="203" t="s">
        <v>3</v>
      </c>
      <c r="B10" s="204" t="s">
        <v>157</v>
      </c>
      <c r="C10" s="205">
        <v>0</v>
      </c>
      <c r="D10" s="206">
        <v>0</v>
      </c>
      <c r="F10" s="207" t="s">
        <v>12</v>
      </c>
      <c r="G10" s="208" t="s">
        <v>210</v>
      </c>
      <c r="H10" s="209">
        <v>0</v>
      </c>
      <c r="I10" s="210">
        <v>0</v>
      </c>
    </row>
    <row r="11" spans="1:9" ht="12.75">
      <c r="A11" s="207" t="s">
        <v>12</v>
      </c>
      <c r="B11" s="208" t="s">
        <v>158</v>
      </c>
      <c r="C11" s="209">
        <f>SUM(C12:C16)</f>
        <v>881</v>
      </c>
      <c r="D11" s="210">
        <f>SUM(D12:D16)</f>
        <v>0</v>
      </c>
      <c r="F11" s="207" t="s">
        <v>14</v>
      </c>
      <c r="G11" s="208" t="s">
        <v>211</v>
      </c>
      <c r="H11" s="209">
        <v>2253</v>
      </c>
      <c r="I11" s="210">
        <v>2253</v>
      </c>
    </row>
    <row r="12" spans="1:9" ht="12" customHeight="1">
      <c r="A12" s="203" t="s">
        <v>3</v>
      </c>
      <c r="B12" s="204" t="s">
        <v>181</v>
      </c>
      <c r="C12" s="205">
        <v>846</v>
      </c>
      <c r="D12" s="206">
        <v>0</v>
      </c>
      <c r="F12" s="207" t="s">
        <v>15</v>
      </c>
      <c r="G12" s="208" t="s">
        <v>212</v>
      </c>
      <c r="H12" s="209">
        <v>918</v>
      </c>
      <c r="I12" s="210">
        <v>-3254</v>
      </c>
    </row>
    <row r="13" spans="1:9" ht="12" customHeight="1">
      <c r="A13" s="203" t="s">
        <v>4</v>
      </c>
      <c r="B13" s="204" t="s">
        <v>183</v>
      </c>
      <c r="C13" s="205">
        <v>35</v>
      </c>
      <c r="D13" s="206">
        <v>0</v>
      </c>
      <c r="F13" s="207" t="s">
        <v>27</v>
      </c>
      <c r="G13" s="208" t="s">
        <v>213</v>
      </c>
      <c r="H13" s="209">
        <v>0</v>
      </c>
      <c r="I13" s="210">
        <v>0</v>
      </c>
    </row>
    <row r="14" spans="1:9" ht="12" customHeight="1">
      <c r="A14" s="203" t="s">
        <v>5</v>
      </c>
      <c r="B14" s="204" t="s">
        <v>184</v>
      </c>
      <c r="C14" s="205">
        <v>0</v>
      </c>
      <c r="D14" s="206">
        <v>0</v>
      </c>
      <c r="F14" s="207" t="s">
        <v>207</v>
      </c>
      <c r="G14" s="208" t="s">
        <v>214</v>
      </c>
      <c r="H14" s="209">
        <v>-4172</v>
      </c>
      <c r="I14" s="210">
        <v>-560</v>
      </c>
    </row>
    <row r="15" spans="1:9" ht="12" customHeight="1">
      <c r="A15" s="203" t="s">
        <v>6</v>
      </c>
      <c r="B15" s="204" t="s">
        <v>159</v>
      </c>
      <c r="C15" s="205">
        <v>0</v>
      </c>
      <c r="D15" s="206">
        <v>0</v>
      </c>
      <c r="F15" s="215" t="s">
        <v>172</v>
      </c>
      <c r="G15" s="216" t="s">
        <v>173</v>
      </c>
      <c r="H15" s="217">
        <f>SUM(H16:H18)</f>
        <v>0</v>
      </c>
      <c r="I15" s="218">
        <f>SUM(I16,I16:I18)</f>
        <v>0</v>
      </c>
    </row>
    <row r="16" spans="1:9" ht="12" customHeight="1">
      <c r="A16" s="203" t="s">
        <v>7</v>
      </c>
      <c r="B16" s="204" t="s">
        <v>185</v>
      </c>
      <c r="C16" s="205">
        <v>0</v>
      </c>
      <c r="D16" s="206">
        <v>0</v>
      </c>
      <c r="F16" s="207" t="s">
        <v>10</v>
      </c>
      <c r="G16" s="208" t="s">
        <v>215</v>
      </c>
      <c r="H16" s="209">
        <v>0</v>
      </c>
      <c r="I16" s="210">
        <v>0</v>
      </c>
    </row>
    <row r="17" spans="1:9" ht="12.75">
      <c r="A17" s="207" t="s">
        <v>14</v>
      </c>
      <c r="B17" s="208" t="s">
        <v>186</v>
      </c>
      <c r="C17" s="209">
        <f>SUM(C18)</f>
        <v>0</v>
      </c>
      <c r="D17" s="210">
        <f>SUM(D18)</f>
        <v>0</v>
      </c>
      <c r="F17" s="207" t="s">
        <v>12</v>
      </c>
      <c r="G17" s="208" t="s">
        <v>216</v>
      </c>
      <c r="H17" s="209">
        <v>0</v>
      </c>
      <c r="I17" s="210">
        <v>0</v>
      </c>
    </row>
    <row r="18" spans="1:9" ht="12" customHeight="1">
      <c r="A18" s="203" t="s">
        <v>3</v>
      </c>
      <c r="B18" s="204" t="s">
        <v>182</v>
      </c>
      <c r="C18" s="205">
        <v>0</v>
      </c>
      <c r="D18" s="206">
        <v>0</v>
      </c>
      <c r="F18" s="207" t="s">
        <v>14</v>
      </c>
      <c r="G18" s="208" t="s">
        <v>217</v>
      </c>
      <c r="H18" s="209">
        <v>0</v>
      </c>
      <c r="I18" s="210">
        <v>0</v>
      </c>
    </row>
    <row r="19" spans="1:9" ht="13.5">
      <c r="A19" s="207" t="s">
        <v>15</v>
      </c>
      <c r="B19" s="208" t="s">
        <v>187</v>
      </c>
      <c r="C19" s="209">
        <v>0</v>
      </c>
      <c r="D19" s="210">
        <v>0</v>
      </c>
      <c r="F19" s="215" t="s">
        <v>174</v>
      </c>
      <c r="G19" s="216" t="s">
        <v>218</v>
      </c>
      <c r="H19" s="217">
        <v>0</v>
      </c>
      <c r="I19" s="218">
        <v>0</v>
      </c>
    </row>
    <row r="20" spans="1:9" ht="13.5">
      <c r="A20" s="215" t="s">
        <v>160</v>
      </c>
      <c r="B20" s="216" t="s">
        <v>190</v>
      </c>
      <c r="C20" s="217">
        <f>SUM(C21:C22)</f>
        <v>0</v>
      </c>
      <c r="D20" s="218">
        <f>SUM(D21:D22)</f>
        <v>0</v>
      </c>
      <c r="F20" s="215" t="s">
        <v>175</v>
      </c>
      <c r="G20" s="216" t="s">
        <v>176</v>
      </c>
      <c r="H20" s="217">
        <f>SUM(H21:H23)</f>
        <v>4702</v>
      </c>
      <c r="I20" s="218">
        <f>SUM(I21:I23)</f>
        <v>4932</v>
      </c>
    </row>
    <row r="21" spans="1:9" ht="12.75" customHeight="1">
      <c r="A21" s="207" t="s">
        <v>10</v>
      </c>
      <c r="B21" s="208" t="s">
        <v>188</v>
      </c>
      <c r="C21" s="209">
        <v>0</v>
      </c>
      <c r="D21" s="210">
        <v>0</v>
      </c>
      <c r="F21" s="203"/>
      <c r="G21" s="204" t="s">
        <v>219</v>
      </c>
      <c r="H21" s="205">
        <v>0</v>
      </c>
      <c r="I21" s="206">
        <v>0</v>
      </c>
    </row>
    <row r="22" spans="1:9" ht="12.75" customHeight="1">
      <c r="A22" s="207" t="s">
        <v>12</v>
      </c>
      <c r="B22" s="208" t="s">
        <v>189</v>
      </c>
      <c r="C22" s="209">
        <v>0</v>
      </c>
      <c r="D22" s="210">
        <v>0</v>
      </c>
      <c r="F22" s="203"/>
      <c r="G22" s="204" t="s">
        <v>220</v>
      </c>
      <c r="H22" s="205">
        <v>4702</v>
      </c>
      <c r="I22" s="206">
        <v>4932</v>
      </c>
    </row>
    <row r="23" spans="1:9" ht="13.5" customHeight="1">
      <c r="A23" s="215" t="s">
        <v>161</v>
      </c>
      <c r="B23" s="216" t="s">
        <v>162</v>
      </c>
      <c r="C23" s="217">
        <f>SUM(C24,C25,C27)</f>
        <v>147</v>
      </c>
      <c r="D23" s="218">
        <f>SUM(D24,D25,D27)</f>
        <v>480</v>
      </c>
      <c r="F23" s="203"/>
      <c r="G23" s="204" t="s">
        <v>221</v>
      </c>
      <c r="H23" s="205">
        <v>0</v>
      </c>
      <c r="I23" s="206">
        <v>0</v>
      </c>
    </row>
    <row r="24" spans="1:9" ht="12.75">
      <c r="A24" s="207" t="s">
        <v>10</v>
      </c>
      <c r="B24" s="208" t="s">
        <v>191</v>
      </c>
      <c r="C24" s="209">
        <v>0</v>
      </c>
      <c r="D24" s="210">
        <v>0</v>
      </c>
      <c r="F24" s="207"/>
      <c r="G24" s="208"/>
      <c r="H24" s="209"/>
      <c r="I24" s="210"/>
    </row>
    <row r="25" spans="1:9" ht="12.75">
      <c r="A25" s="207" t="s">
        <v>12</v>
      </c>
      <c r="B25" s="208" t="s">
        <v>192</v>
      </c>
      <c r="C25" s="209">
        <f>SUM(C26)</f>
        <v>103</v>
      </c>
      <c r="D25" s="210">
        <f>SUM(D26)</f>
        <v>111</v>
      </c>
      <c r="F25" s="207"/>
      <c r="G25" s="208"/>
      <c r="H25" s="209"/>
      <c r="I25" s="210"/>
    </row>
    <row r="26" spans="1:9" ht="12.75">
      <c r="A26" s="203" t="s">
        <v>3</v>
      </c>
      <c r="B26" s="204" t="s">
        <v>193</v>
      </c>
      <c r="C26" s="205">
        <v>103</v>
      </c>
      <c r="D26" s="206">
        <v>111</v>
      </c>
      <c r="F26" s="203"/>
      <c r="G26" s="204"/>
      <c r="H26" s="205"/>
      <c r="I26" s="206"/>
    </row>
    <row r="27" spans="1:9" ht="12.75">
      <c r="A27" s="207" t="s">
        <v>14</v>
      </c>
      <c r="B27" s="208" t="s">
        <v>194</v>
      </c>
      <c r="C27" s="209">
        <f>SUM(C28)</f>
        <v>44</v>
      </c>
      <c r="D27" s="210">
        <f>SUM(D28)</f>
        <v>369</v>
      </c>
      <c r="F27" s="207"/>
      <c r="G27" s="208"/>
      <c r="H27" s="209"/>
      <c r="I27" s="210"/>
    </row>
    <row r="28" spans="1:9" ht="12.75">
      <c r="A28" s="203" t="s">
        <v>3</v>
      </c>
      <c r="B28" s="204" t="s">
        <v>195</v>
      </c>
      <c r="C28" s="205">
        <v>44</v>
      </c>
      <c r="D28" s="206">
        <v>369</v>
      </c>
      <c r="F28" s="203"/>
      <c r="G28" s="204"/>
      <c r="H28" s="205"/>
      <c r="I28" s="206"/>
    </row>
    <row r="29" spans="1:9" ht="13.5">
      <c r="A29" s="215" t="s">
        <v>163</v>
      </c>
      <c r="B29" s="216" t="s">
        <v>164</v>
      </c>
      <c r="C29" s="217">
        <f>SUM(C30:C31)</f>
        <v>0</v>
      </c>
      <c r="D29" s="218">
        <f>SUM(D31,D30)</f>
        <v>0</v>
      </c>
      <c r="F29" s="211"/>
      <c r="G29" s="212"/>
      <c r="H29" s="213"/>
      <c r="I29" s="214"/>
    </row>
    <row r="30" spans="1:9" ht="12.75">
      <c r="A30" s="207" t="s">
        <v>10</v>
      </c>
      <c r="B30" s="208" t="s">
        <v>196</v>
      </c>
      <c r="C30" s="209">
        <v>0</v>
      </c>
      <c r="D30" s="210">
        <v>0</v>
      </c>
      <c r="F30" s="207"/>
      <c r="G30" s="208"/>
      <c r="H30" s="209"/>
      <c r="I30" s="210"/>
    </row>
    <row r="31" spans="1:9" ht="12.75">
      <c r="A31" s="207" t="s">
        <v>12</v>
      </c>
      <c r="B31" s="208" t="s">
        <v>197</v>
      </c>
      <c r="C31" s="209">
        <f>SUM(C33:C34,C32)</f>
        <v>0</v>
      </c>
      <c r="D31" s="210">
        <f>SUM(D32:D34)</f>
        <v>0</v>
      </c>
      <c r="F31" s="207"/>
      <c r="G31" s="208"/>
      <c r="H31" s="209"/>
      <c r="I31" s="210"/>
    </row>
    <row r="32" spans="1:9" ht="12.75">
      <c r="A32" s="203" t="s">
        <v>3</v>
      </c>
      <c r="B32" s="204" t="s">
        <v>200</v>
      </c>
      <c r="C32" s="205">
        <v>0</v>
      </c>
      <c r="D32" s="206">
        <v>0</v>
      </c>
      <c r="F32" s="203"/>
      <c r="G32" s="204"/>
      <c r="H32" s="205"/>
      <c r="I32" s="206"/>
    </row>
    <row r="33" spans="1:9" ht="12.75">
      <c r="A33" s="203" t="s">
        <v>4</v>
      </c>
      <c r="B33" s="204" t="s">
        <v>199</v>
      </c>
      <c r="C33" s="205">
        <v>0</v>
      </c>
      <c r="D33" s="206">
        <v>0</v>
      </c>
      <c r="F33" s="203"/>
      <c r="G33" s="204"/>
      <c r="H33" s="205"/>
      <c r="I33" s="206"/>
    </row>
    <row r="34" spans="1:9" ht="12.75">
      <c r="A34" s="203" t="s">
        <v>5</v>
      </c>
      <c r="B34" s="204" t="s">
        <v>198</v>
      </c>
      <c r="C34" s="205">
        <v>0</v>
      </c>
      <c r="D34" s="206">
        <v>0</v>
      </c>
      <c r="F34" s="203"/>
      <c r="G34" s="204"/>
      <c r="H34" s="205"/>
      <c r="I34" s="206"/>
    </row>
    <row r="35" spans="1:9" ht="13.5">
      <c r="A35" s="215" t="s">
        <v>165</v>
      </c>
      <c r="B35" s="216" t="s">
        <v>201</v>
      </c>
      <c r="C35" s="217">
        <f>SUM(C36:C41)</f>
        <v>2673</v>
      </c>
      <c r="D35" s="218">
        <f>SUM(D36:D41)</f>
        <v>2891</v>
      </c>
      <c r="F35" s="211"/>
      <c r="G35" s="212"/>
      <c r="H35" s="213"/>
      <c r="I35" s="214"/>
    </row>
    <row r="36" spans="1:9" ht="12.75">
      <c r="A36" s="207" t="s">
        <v>10</v>
      </c>
      <c r="B36" s="208" t="s">
        <v>202</v>
      </c>
      <c r="C36" s="209">
        <v>2673</v>
      </c>
      <c r="D36" s="210">
        <v>4860</v>
      </c>
      <c r="F36" s="207"/>
      <c r="G36" s="208"/>
      <c r="H36" s="209"/>
      <c r="I36" s="210"/>
    </row>
    <row r="37" spans="1:9" ht="12.75">
      <c r="A37" s="207" t="s">
        <v>12</v>
      </c>
      <c r="B37" s="208" t="s">
        <v>203</v>
      </c>
      <c r="C37" s="209">
        <f>SUM(C38)</f>
        <v>0</v>
      </c>
      <c r="D37" s="210">
        <v>0</v>
      </c>
      <c r="F37" s="207"/>
      <c r="G37" s="208"/>
      <c r="H37" s="209"/>
      <c r="I37" s="210"/>
    </row>
    <row r="38" spans="1:9" ht="12.75">
      <c r="A38" s="207" t="s">
        <v>14</v>
      </c>
      <c r="B38" s="208" t="s">
        <v>204</v>
      </c>
      <c r="C38" s="209">
        <f>SUM(C39)</f>
        <v>0</v>
      </c>
      <c r="D38" s="210">
        <v>0</v>
      </c>
      <c r="F38" s="207"/>
      <c r="G38" s="208"/>
      <c r="H38" s="209"/>
      <c r="I38" s="210"/>
    </row>
    <row r="39" spans="1:9" ht="12.75">
      <c r="A39" s="207" t="s">
        <v>15</v>
      </c>
      <c r="B39" s="208" t="s">
        <v>205</v>
      </c>
      <c r="C39" s="209">
        <f>SUM(C40)</f>
        <v>0</v>
      </c>
      <c r="D39" s="210">
        <v>0</v>
      </c>
      <c r="F39" s="207"/>
      <c r="G39" s="208"/>
      <c r="H39" s="209"/>
      <c r="I39" s="210"/>
    </row>
    <row r="40" spans="1:9" ht="12.75">
      <c r="A40" s="207" t="s">
        <v>27</v>
      </c>
      <c r="B40" s="208" t="s">
        <v>206</v>
      </c>
      <c r="C40" s="209">
        <f>SUM(C41)</f>
        <v>0</v>
      </c>
      <c r="D40" s="210">
        <v>0</v>
      </c>
      <c r="F40" s="207"/>
      <c r="G40" s="208"/>
      <c r="H40" s="209"/>
      <c r="I40" s="210"/>
    </row>
    <row r="41" spans="1:9" ht="12.75">
      <c r="A41" s="207" t="s">
        <v>207</v>
      </c>
      <c r="B41" s="208" t="s">
        <v>208</v>
      </c>
      <c r="C41" s="209">
        <f>SUM(C42)</f>
        <v>0</v>
      </c>
      <c r="D41" s="210">
        <v>-1969</v>
      </c>
      <c r="F41" s="207"/>
      <c r="G41" s="208"/>
      <c r="H41" s="209"/>
      <c r="I41" s="210"/>
    </row>
    <row r="42" spans="1:9" ht="13.5">
      <c r="A42" s="215" t="s">
        <v>166</v>
      </c>
      <c r="B42" s="216" t="s">
        <v>167</v>
      </c>
      <c r="C42" s="217">
        <v>0</v>
      </c>
      <c r="D42" s="218">
        <v>0</v>
      </c>
      <c r="F42" s="211"/>
      <c r="G42" s="212"/>
      <c r="H42" s="213"/>
      <c r="I42" s="214"/>
    </row>
    <row r="43" spans="1:9" ht="16.5" thickBot="1">
      <c r="A43" s="234" t="s">
        <v>168</v>
      </c>
      <c r="B43" s="235"/>
      <c r="C43" s="198">
        <f>SUM(C8,C20,C23,C29,C35,C42)</f>
        <v>3701</v>
      </c>
      <c r="D43" s="199">
        <f>SUM(D8,D20,D23,D29,D35,D42)</f>
        <v>3371</v>
      </c>
      <c r="F43" s="234" t="s">
        <v>177</v>
      </c>
      <c r="G43" s="235"/>
      <c r="H43" s="198">
        <f>SUM(H8,H15,H19,H20)</f>
        <v>3701</v>
      </c>
      <c r="I43" s="199">
        <f>SUM(I8,I15,I19,I20)</f>
        <v>3371</v>
      </c>
    </row>
    <row r="44" spans="1:4" ht="15.75">
      <c r="A44" s="200"/>
      <c r="B44" s="200"/>
      <c r="C44" s="201"/>
      <c r="D44" s="201"/>
    </row>
    <row r="45" spans="1:4" ht="15.75">
      <c r="A45" s="200"/>
      <c r="B45" s="200"/>
      <c r="C45" s="201"/>
      <c r="D45" s="201"/>
    </row>
    <row r="46" spans="1:4" ht="15.75">
      <c r="A46" s="200"/>
      <c r="B46" s="200"/>
      <c r="C46" s="201"/>
      <c r="D46" s="201"/>
    </row>
    <row r="47" spans="1:4" ht="15.75">
      <c r="A47" s="200"/>
      <c r="B47" s="202"/>
      <c r="C47" s="201"/>
      <c r="D47" s="201"/>
    </row>
    <row r="48" spans="1:4" ht="15.75">
      <c r="A48" s="200"/>
      <c r="B48" s="202"/>
      <c r="C48" s="201"/>
      <c r="D48" s="201"/>
    </row>
  </sheetData>
  <sheetProtection/>
  <mergeCells count="12">
    <mergeCell ref="B2:I2"/>
    <mergeCell ref="A5:I5"/>
    <mergeCell ref="A6:A7"/>
    <mergeCell ref="B6:B7"/>
    <mergeCell ref="C6:C7"/>
    <mergeCell ref="D6:D7"/>
    <mergeCell ref="F6:F7"/>
    <mergeCell ref="G6:G7"/>
    <mergeCell ref="H6:H7"/>
    <mergeCell ref="I6:I7"/>
    <mergeCell ref="A43:B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headerFooter>
    <oddHeader>&amp;C&amp;"Times New Roman,Dőlt"&amp;12 9. melléklet  a 4/2016. (IV.27.) önkormányzati rendelethez</oddHeader>
    <oddFooter xml:space="preserve">&amp;C&amp;"Times New Roman,Normál"&amp;12      Táborfalva Nagyközség Önkormányzat 2015. évi költségvetési beszámoló &amp;10                     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Jávor-Pelsőci Annamária</dc:creator>
  <cp:keywords/>
  <dc:description/>
  <cp:lastModifiedBy>user2</cp:lastModifiedBy>
  <cp:lastPrinted>2016-04-19T13:22:29Z</cp:lastPrinted>
  <dcterms:created xsi:type="dcterms:W3CDTF">2009-11-18T16:00:30Z</dcterms:created>
  <dcterms:modified xsi:type="dcterms:W3CDTF">2016-04-27T07:04:19Z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-9967459</vt:i4>
  </property>
  <property fmtid="{D5CDD505-2E9C-101B-9397-08002B2CF9AE}" pid="3" name="_EmailSubject">
    <vt:lpwstr>2010</vt:lpwstr>
  </property>
  <property fmtid="{D5CDD505-2E9C-101B-9397-08002B2CF9AE}" pid="4" name="_AuthorEmail">
    <vt:lpwstr>kiss-peter@nagykoros.hu</vt:lpwstr>
  </property>
  <property fmtid="{D5CDD505-2E9C-101B-9397-08002B2CF9AE}" pid="5" name="_AuthorEmailDisplayName">
    <vt:lpwstr>Polgármesteri Hivatal Nagykőrös Pénzügyi Irodavezető</vt:lpwstr>
  </property>
  <property fmtid="{D5CDD505-2E9C-101B-9397-08002B2CF9AE}" pid="6" name="_ReviewingToolsShownOnce">
    <vt:lpwstr/>
  </property>
</Properties>
</file>