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4520" windowHeight="9960" firstSheet="2" activeTab="2"/>
  </bookViews>
  <sheets>
    <sheet name="1.ÖNK.ÖSSZEVONT KTG.V." sheetId="1" r:id="rId1"/>
    <sheet name="2.ÖNK. ELEMI KTG.V.BEVÉTELEI" sheetId="2" r:id="rId2"/>
    <sheet name="3.ÖNK.ELEMI KTG.V.KIADÁSAI" sheetId="3" r:id="rId3"/>
    <sheet name="4.ÖNK.FEJLESZTÉS TERVEZET" sheetId="4" r:id="rId4"/>
    <sheet name="5.POHI ELEMI KTG.V.TERV" sheetId="5" r:id="rId5"/>
    <sheet name="6.ÓVODA ELEMI KTG.V.TERV" sheetId="6" r:id="rId6"/>
    <sheet name="3.mellékl.összev.Önk.köt.önk.v " sheetId="7" state="hidden" r:id="rId7"/>
    <sheet name="7.ÖNK.ÖSSZEVONT MÉRLEG" sheetId="8" r:id="rId8"/>
    <sheet name="5.mellékl.gördülő terv." sheetId="9" state="hidden" r:id="rId9"/>
    <sheet name="8.ÖNK.ÖSSZEVONT ÜTEMTERV" sheetId="10" r:id="rId10"/>
    <sheet name="8.mellékl.Önk.kiad." sheetId="11" state="hidden" r:id="rId11"/>
    <sheet name="9.mellékl.Önk.köt.önként.v." sheetId="12" state="hidden" r:id="rId12"/>
    <sheet name="10.mellékl.Önk.Mérleg" sheetId="13" state="hidden" r:id="rId13"/>
    <sheet name="11.mellékl.Pohi bev.kiad." sheetId="14" state="hidden" r:id="rId14"/>
    <sheet name="12.mellékl.Pohi köt.önként v." sheetId="15" state="hidden" r:id="rId15"/>
    <sheet name="13.mellékl.Pohi Mérleg" sheetId="16" state="hidden" r:id="rId16"/>
    <sheet name="14.mellékl.Pohi EI.felhaszn." sheetId="17" state="hidden" r:id="rId17"/>
    <sheet name="15.mellékl.Óvoda bev.kiad." sheetId="18" state="hidden" r:id="rId18"/>
    <sheet name="16.mellékl.Óvoda köt.önként v." sheetId="19" state="hidden" r:id="rId19"/>
    <sheet name="17.mellékl.Óvoda Mérleg" sheetId="20" state="hidden" r:id="rId20"/>
    <sheet name="18.mellékl.Óvoda EI.felhaszn." sheetId="21" state="hidden" r:id="rId21"/>
    <sheet name="9.ÖNK.ÖSSZEVONT LÉTSZÁM" sheetId="22" r:id="rId22"/>
    <sheet name="5.SAJÁT BEVÉTEL" sheetId="23" state="hidden" r:id="rId23"/>
    <sheet name="10.ÖNK.ÖSSZEVONT GÖRDÜLŐ TERV" sheetId="24" r:id="rId24"/>
    <sheet name="11. EU-S PROJEKTEK" sheetId="25" r:id="rId25"/>
    <sheet name="ÖNK.ÖSSZEV.MŰK.KIADÁSOK" sheetId="26" state="hidden" r:id="rId26"/>
    <sheet name="Munka1" sheetId="27" r:id="rId27"/>
  </sheets>
  <definedNames>
    <definedName name="_xlnm.Print_Area" localSheetId="0">'1.ÖNK.ÖSSZEVONT KTG.V.'!$A$1:$D$59</definedName>
    <definedName name="_xlnm.Print_Area" localSheetId="12">'10.mellékl.Önk.Mérleg'!$A$3:$D$28</definedName>
    <definedName name="_xlnm.Print_Area" localSheetId="24">'11. EU-S PROJEKTEK'!$A$1:$E$20</definedName>
    <definedName name="_xlnm.Print_Area" localSheetId="17">'15.mellékl.Óvoda bev.kiad.'!$A$1:$D$37</definedName>
    <definedName name="_xlnm.Print_Area" localSheetId="1">'2.ÖNK. ELEMI KTG.V.BEVÉTELEI'!$A$2:$D$54</definedName>
    <definedName name="_xlnm.Print_Area" localSheetId="6">'3.mellékl.összev.Önk.köt.önk.v '!$A$1:$C$63</definedName>
    <definedName name="_xlnm.Print_Area" localSheetId="2">'3.ÖNK.ELEMI KTG.V.KIADÁSAI'!$A$1:$D$69</definedName>
    <definedName name="_xlnm.Print_Area" localSheetId="4">'5.POHI ELEMI KTG.V.TERV'!$A$4:$D$50</definedName>
    <definedName name="_xlnm.Print_Area" localSheetId="5">'6.ÓVODA ELEMI KTG.V.TERV'!$A$4:$D$46</definedName>
    <definedName name="_xlnm.Print_Area" localSheetId="7">'7.ÖNK.ÖSSZEVONT MÉRLEG'!$A$1:$D$25</definedName>
    <definedName name="_xlnm.Print_Area" localSheetId="9">'8.ÖNK.ÖSSZEVONT ÜTEMTERV'!$A$1:$O$26</definedName>
  </definedNames>
  <calcPr fullCalcOnLoad="1"/>
</workbook>
</file>

<file path=xl/sharedStrings.xml><?xml version="1.0" encoding="utf-8"?>
<sst xmlns="http://schemas.openxmlformats.org/spreadsheetml/2006/main" count="1496" uniqueCount="519">
  <si>
    <t>Összesen</t>
  </si>
  <si>
    <t>Összesen:</t>
  </si>
  <si>
    <t xml:space="preserve">  </t>
  </si>
  <si>
    <t>BEVÉTELEK ÖSSZESEN</t>
  </si>
  <si>
    <t>Közvilágítás</t>
  </si>
  <si>
    <t>Személyi juttatások</t>
  </si>
  <si>
    <t>Bevételek</t>
  </si>
  <si>
    <t>Kiadások</t>
  </si>
  <si>
    <t>MŰKÖDÉSI CÉLÚ BEVÉTELEK</t>
  </si>
  <si>
    <t>MŰKÖDÉSI CÉLÚ KIADÁSOK</t>
  </si>
  <si>
    <t>FELHALMOZÁSI CÉLÚ BEVÉTELEK</t>
  </si>
  <si>
    <t>FELHALMOZÁSI CÉLÚ KIADÁSOK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</si>
  <si>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</si>
  <si>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</si>
  <si>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</si>
  <si>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</si>
  <si>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</si>
  <si>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</si>
  <si>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</si>
  <si>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</si>
  <si>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 </t>
  </si>
  <si>
    <t>Megnevezés</t>
  </si>
  <si>
    <t>I.</t>
  </si>
  <si>
    <t>MŰKÖDÉSI BEVÉTELEK</t>
  </si>
  <si>
    <t>II.</t>
  </si>
  <si>
    <t>III.</t>
  </si>
  <si>
    <t>IV.</t>
  </si>
  <si>
    <t xml:space="preserve">
Előirányzat              (ezer Ft) </t>
  </si>
  <si>
    <t xml:space="preserve"> - </t>
  </si>
  <si>
    <t>VÉGLEGESEN ÁTVETT PÉNZESZKÖZÖK</t>
  </si>
  <si>
    <t>Működési célú pénzeszközátvétel OEP-től (TB finanszírozás)</t>
  </si>
  <si>
    <t>Adatok ezer Ft-ban</t>
  </si>
  <si>
    <t>Óvodai étkeztetés</t>
  </si>
  <si>
    <t>Iskolai étkeztetés</t>
  </si>
  <si>
    <t>BEVÉTEL</t>
  </si>
  <si>
    <t>KIADÁS</t>
  </si>
  <si>
    <t>Dologi kiadások</t>
  </si>
  <si>
    <t>Előirányzat ezer Ft</t>
  </si>
  <si>
    <t>Véglegesen átvett pénzeszközök</t>
  </si>
  <si>
    <r>
      <t xml:space="preserve">            </t>
    </r>
    <r>
      <rPr>
        <sz val="12"/>
        <rFont val="Calibri"/>
        <family val="2"/>
      </rPr>
      <t xml:space="preserve">• </t>
    </r>
    <r>
      <rPr>
        <sz val="12"/>
        <rFont val="Times New Roman"/>
        <family val="1"/>
      </rPr>
      <t>Helyi adók</t>
    </r>
  </si>
  <si>
    <t>Létszámadatok</t>
  </si>
  <si>
    <t>Fő</t>
  </si>
  <si>
    <t>Helyi adók</t>
  </si>
  <si>
    <t>Munkaadókat terhelő járulékok és szociális hozzájárulási adó</t>
  </si>
  <si>
    <t>ÖNKORMÁNYZAT KIADÁSAI</t>
  </si>
  <si>
    <t>MŰKÖDÉSI KIADÁSOK</t>
  </si>
  <si>
    <t>FELHALMOZÁSI KIADÁSOK</t>
  </si>
  <si>
    <t>KIADÁSOK ÖSSZESEN</t>
  </si>
  <si>
    <t>V.</t>
  </si>
  <si>
    <t>2.1.</t>
  </si>
  <si>
    <t>Önkormányzatok szociális és gyermekjóléti feladatainak támogatása</t>
  </si>
  <si>
    <t xml:space="preserve"> - Hozzájárulás a pénzbeli szociális ellátásokhoz</t>
  </si>
  <si>
    <t xml:space="preserve"> - Település-üzemeltetéshez kapcsolódó feladatellátás támogatása</t>
  </si>
  <si>
    <t>Iskola fenntartás</t>
  </si>
  <si>
    <t>Önkormányzatok egyes köznevelési  feladatainak támogatása</t>
  </si>
  <si>
    <t xml:space="preserve"> - Gyermekétkeztetés támogatása</t>
  </si>
  <si>
    <t>Képviselők</t>
  </si>
  <si>
    <t>Közfoglalkoztatás</t>
  </si>
  <si>
    <t>Helyi önkormányzatok működésének általános támogatása</t>
  </si>
  <si>
    <t xml:space="preserve">ÖNKORMÁNYZAT MŰKÖDÉSI TÁMOGATÁSAI                           </t>
  </si>
  <si>
    <t>Ingatlanok értékesítése</t>
  </si>
  <si>
    <t>FELHALMOZÁSI BEVÉTELEK</t>
  </si>
  <si>
    <t>•</t>
  </si>
  <si>
    <t>Ellátási díjak (étkezési térítési díjak)</t>
  </si>
  <si>
    <t>Kamatbevételek</t>
  </si>
  <si>
    <t>ÖNKORMÁNYZAT MŰKÖDÉSI BEVÉTELEI</t>
  </si>
  <si>
    <t>KÖZHATALMI BEVÉTELEK</t>
  </si>
  <si>
    <t>2.2.</t>
  </si>
  <si>
    <r>
      <t xml:space="preserve">           </t>
    </r>
    <r>
      <rPr>
        <sz val="10"/>
        <rFont val="Calibri"/>
        <family val="2"/>
      </rPr>
      <t>•</t>
    </r>
    <r>
      <rPr>
        <i/>
        <sz val="10"/>
        <rFont val="Times New Roman"/>
        <family val="1"/>
      </rPr>
      <t xml:space="preserve"> Zöldterület-gazdálkodással kapcsolatos feladatok támogatása</t>
    </r>
  </si>
  <si>
    <r>
      <t xml:space="preserve">           </t>
    </r>
    <r>
      <rPr>
        <sz val="10"/>
        <rFont val="Calibri"/>
        <family val="2"/>
      </rPr>
      <t>•</t>
    </r>
    <r>
      <rPr>
        <i/>
        <sz val="10"/>
        <rFont val="Times New Roman"/>
        <family val="1"/>
      </rPr>
      <t xml:space="preserve"> Közvilágítás fenntartásának támogatása</t>
    </r>
  </si>
  <si>
    <r>
      <t xml:space="preserve">           </t>
    </r>
    <r>
      <rPr>
        <sz val="10"/>
        <rFont val="Calibri"/>
        <family val="2"/>
      </rPr>
      <t>•</t>
    </r>
    <r>
      <rPr>
        <i/>
        <sz val="10"/>
        <rFont val="Times New Roman"/>
        <family val="1"/>
      </rPr>
      <t xml:space="preserve"> Köztemető fenntartásával kapcsolatos feladatok támogatása</t>
    </r>
  </si>
  <si>
    <r>
      <t xml:space="preserve">           </t>
    </r>
    <r>
      <rPr>
        <sz val="10"/>
        <rFont val="Calibri"/>
        <family val="2"/>
      </rPr>
      <t>•</t>
    </r>
    <r>
      <rPr>
        <i/>
        <sz val="10"/>
        <rFont val="Times New Roman"/>
        <family val="1"/>
      </rPr>
      <t xml:space="preserve"> Közutak fenntartásának támogatása</t>
    </r>
  </si>
  <si>
    <t xml:space="preserve"> - Napraforgó Óvoda működési támogatása</t>
  </si>
  <si>
    <t xml:space="preserve"> - Napraforgó Óvoda pedagógusok -és a nevelőmunkát segítők bértámogatása</t>
  </si>
  <si>
    <t xml:space="preserve"> - Polgármesteri Hivatal műkődésének támogatása</t>
  </si>
  <si>
    <t>Önkormányzatok kulturális feladatainak támogatása (Könyvtár, Művelődési Ház)</t>
  </si>
  <si>
    <t>I. + II. + III. BEVÉTELEK ÖSSZESEN:</t>
  </si>
  <si>
    <t>Egyéb működési célú kiadások</t>
  </si>
  <si>
    <t xml:space="preserve"> - Visszatérítendő támogatás (visszafizetés MÁK-nak)</t>
  </si>
  <si>
    <t xml:space="preserve"> - Működési célú pénzeszköz átadás</t>
  </si>
  <si>
    <t>Ellátottak pénzbeli juttatásai (segélyek)</t>
  </si>
  <si>
    <t>Beruházások, felújítások  -  fejlesztési kiadások</t>
  </si>
  <si>
    <t>Beruházások, felújítások  -  Pályázati lehetőség esetén</t>
  </si>
  <si>
    <t>Táborfalvai Polgármesteri Hivatal</t>
  </si>
  <si>
    <t>Napraforgó Óvoda</t>
  </si>
  <si>
    <t>POLGÁRMESTERI HIVATAL BEVÉTELEI</t>
  </si>
  <si>
    <t>Önkormányzati intézményfinanszírozás</t>
  </si>
  <si>
    <t>POLGÁRMESTERI HIVATAL KIADÁSAI</t>
  </si>
  <si>
    <t>Éves engedélyezett létszám előirányzat</t>
  </si>
  <si>
    <t xml:space="preserve"> - Polgármesteri Hivatal</t>
  </si>
  <si>
    <t xml:space="preserve"> - Képviselők</t>
  </si>
  <si>
    <t>ÓVODA BEVÉTELEI</t>
  </si>
  <si>
    <t>ÓVODA KIADÁSAI</t>
  </si>
  <si>
    <t>FINANSZÍROZÁSI BEVÉTELEK</t>
  </si>
  <si>
    <t>ÖNKORMÁNYZAT KÖTELEZŐ FELADATOK BEVÉTELEI</t>
  </si>
  <si>
    <t>Helyi adók (telekadó)</t>
  </si>
  <si>
    <t>Átengedett központi adók (gépjárműadó 40 %)</t>
  </si>
  <si>
    <t>ÖNKORMÁNYZAT KÖTELEZŐ FELADATOK KIADÁSAI</t>
  </si>
  <si>
    <t xml:space="preserve">Beruházások, felújítások  </t>
  </si>
  <si>
    <t>ÖNKORMÁNYZAT ÖNKÉNT VÁLLALT FELADATOK BEVÉTELEI</t>
  </si>
  <si>
    <t>Helyi adók (helyi iparűzési adó)</t>
  </si>
  <si>
    <t>Egyéb működési célú kiadások (Működési célú pénzeszközátadás)</t>
  </si>
  <si>
    <t>ÖNKORMÁNYZAT ÖNKÉNT VÁLLALT FELADATOK KIADÁSAI</t>
  </si>
  <si>
    <t>POLGÁRMESTERI HIVATAL KÖTELEZŐ FELADATOK BEVÉTELEI</t>
  </si>
  <si>
    <t>POLGÁRMESTERI HIVATAL KÖTELEZŐ FELADATOK KIADÁSAI</t>
  </si>
  <si>
    <t xml:space="preserve"> - Polgármesteri Hivatal (kötelező feladat)</t>
  </si>
  <si>
    <t xml:space="preserve"> - Képviselők (önként vállalt feladat)</t>
  </si>
  <si>
    <t>POLGÁRMESTERI HIVATAL ÖNKÉNT VÁLLALT FELADATOK BEVÉTELEI</t>
  </si>
  <si>
    <t>POLGÁRMESTERI HIVATAL ÖNKÉNT VÁLLALT FELADATOK KIADÁSAI</t>
  </si>
  <si>
    <t>ÓVODA KÖTELEZŐ FELADATOK KIADÁSAI</t>
  </si>
  <si>
    <r>
      <t xml:space="preserve">Éves engedélyezett létszám előirányzat </t>
    </r>
    <r>
      <rPr>
        <sz val="12"/>
        <rFont val="Times New Roman"/>
        <family val="1"/>
      </rPr>
      <t>(kötelező feladat)</t>
    </r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</si>
  <si>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</si>
  <si>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</si>
  <si>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</si>
  <si>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</si>
  <si>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</si>
  <si>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</si>
  <si>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</si>
  <si>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</si>
  <si>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</si>
  <si>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</si>
  <si>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</si>
  <si>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</si>
  <si>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Összesen </t>
  </si>
  <si>
    <t>BEVÉTELEK</t>
  </si>
  <si>
    <t>Működési bevételek</t>
  </si>
  <si>
    <t>Átvett pénzeszközök</t>
  </si>
  <si>
    <t>KIADÁSOK</t>
  </si>
  <si>
    <t>Személyi juttatások és járulékok</t>
  </si>
  <si>
    <t>Szociális ellátások</t>
  </si>
  <si>
    <t>Közhatalmi bevételek</t>
  </si>
  <si>
    <t>Működési támogatások</t>
  </si>
  <si>
    <t>Finanszírozási bevételek</t>
  </si>
  <si>
    <t>Nagyközségi és Iskola Könyvtár</t>
  </si>
  <si>
    <t>Kormányzati funkció</t>
  </si>
  <si>
    <t>TÁBORFALVA NAGYKÖZSÉG ÖNKORMÁNYZAT ÖSSZES LÉTSZÁMADATA</t>
  </si>
  <si>
    <t>TÁBORFALVA NAGYÖZSÉG ÖNKORMÁNYZAT ÖSSZEVONT KÖLTSÉGVETÉSI MÉRLEGE</t>
  </si>
  <si>
    <r>
      <t xml:space="preserve">          </t>
    </r>
    <r>
      <rPr>
        <sz val="12"/>
        <rFont val="Calibri"/>
        <family val="2"/>
      </rPr>
      <t>•</t>
    </r>
    <r>
      <rPr>
        <sz val="10.8"/>
        <rFont val="Times New Roman"/>
        <family val="1"/>
      </rPr>
      <t xml:space="preserve"> Működési célú pénzeszközátvétel OEP-től</t>
    </r>
  </si>
  <si>
    <r>
      <t xml:space="preserve">            </t>
    </r>
    <r>
      <rPr>
        <sz val="12"/>
        <rFont val="Calibri"/>
        <family val="2"/>
      </rPr>
      <t>•</t>
    </r>
    <r>
      <rPr>
        <sz val="12"/>
        <rFont val="Times New Roman"/>
        <family val="1"/>
      </rPr>
      <t xml:space="preserve"> Gépjárműadó 40 %</t>
    </r>
  </si>
  <si>
    <r>
      <t xml:space="preserve">            </t>
    </r>
    <r>
      <rPr>
        <sz val="12"/>
        <rFont val="Calibri"/>
        <family val="2"/>
      </rPr>
      <t>•</t>
    </r>
    <r>
      <rPr>
        <sz val="12"/>
        <rFont val="Times New Roman"/>
        <family val="1"/>
      </rPr>
      <t xml:space="preserve"> Visszatérítendő támogatás (visszafizetés MÁK-nak)</t>
    </r>
  </si>
  <si>
    <r>
      <t xml:space="preserve">            </t>
    </r>
    <r>
      <rPr>
        <sz val="12"/>
        <rFont val="Calibri"/>
        <family val="2"/>
      </rPr>
      <t>•</t>
    </r>
    <r>
      <rPr>
        <sz val="12"/>
        <rFont val="Times New Roman"/>
        <family val="1"/>
      </rPr>
      <t xml:space="preserve"> Működési célú pénzeszközátadás (támogatások)</t>
    </r>
  </si>
  <si>
    <t xml:space="preserve">   Személyi juttatások</t>
  </si>
  <si>
    <t xml:space="preserve">   Munkaadókat terhelő járulékok és szociális hozzájárulási adó</t>
  </si>
  <si>
    <t xml:space="preserve">   Dologi kiadások</t>
  </si>
  <si>
    <t xml:space="preserve">   Ellátottak pénzbeli juttatásai</t>
  </si>
  <si>
    <t xml:space="preserve">   Egyéb működési célú kiadások</t>
  </si>
  <si>
    <t xml:space="preserve">   Beruházások, felújítások</t>
  </si>
  <si>
    <t xml:space="preserve">   Beruházások, felújítások - Pályázati lehetőség esetén</t>
  </si>
  <si>
    <t>TÁBORFALVA NAGYÖZSÉG ÖNKORMÁNYZAT KÖLTSÉGVETÉSI MÉRLEGE</t>
  </si>
  <si>
    <t xml:space="preserve">   Intézményfinanszírozás</t>
  </si>
  <si>
    <t>TÁBORFALVAI POLGÁRMESTERI HIVATAL KÖLTSÉGVETÉSI MÉRLEGE</t>
  </si>
  <si>
    <r>
      <t xml:space="preserve">            </t>
    </r>
    <r>
      <rPr>
        <sz val="12"/>
        <rFont val="Calibri"/>
        <family val="2"/>
      </rPr>
      <t>•</t>
    </r>
    <r>
      <rPr>
        <sz val="12"/>
        <rFont val="Times New Roman"/>
        <family val="1"/>
      </rPr>
      <t xml:space="preserve"> Önkormányzati intézményfinanszírozás</t>
    </r>
  </si>
  <si>
    <t>NAPRAFORGÓ ÓVODA KÖLTSÉGVETÉSI MÉRLEGE</t>
  </si>
  <si>
    <t>011130-1</t>
  </si>
  <si>
    <t>083030-1</t>
  </si>
  <si>
    <t>Egyéb kiadói tevékenység - MOZAIK</t>
  </si>
  <si>
    <t>064010-1</t>
  </si>
  <si>
    <t>091110-1</t>
  </si>
  <si>
    <t>072111-1</t>
  </si>
  <si>
    <t>074031-1</t>
  </si>
  <si>
    <t>066020-1</t>
  </si>
  <si>
    <t>041233-1</t>
  </si>
  <si>
    <t>Hosszabb időtartamú közfoglalkoztatás</t>
  </si>
  <si>
    <t>082092-1</t>
  </si>
  <si>
    <t>082044-1</t>
  </si>
  <si>
    <t>900070-1</t>
  </si>
  <si>
    <t>Intézményfinanszírozás</t>
  </si>
  <si>
    <t xml:space="preserve"> - Táborfalvai Polgármesteri Hivatal</t>
  </si>
  <si>
    <t xml:space="preserve"> - Napraforgó Óvoda</t>
  </si>
  <si>
    <r>
      <t xml:space="preserve">            </t>
    </r>
    <r>
      <rPr>
        <sz val="12"/>
        <rFont val="Calibri"/>
        <family val="2"/>
      </rPr>
      <t>•</t>
    </r>
    <r>
      <rPr>
        <sz val="12"/>
        <rFont val="Times New Roman"/>
        <family val="1"/>
      </rPr>
      <t xml:space="preserve"> Napraforgó Óvoda</t>
    </r>
  </si>
  <si>
    <t>TÁBORFALVA NAGYKÖZSÉG ÖNKORMÁNYZAT</t>
  </si>
  <si>
    <t>SAJÁT BEVÉTELEK</t>
  </si>
  <si>
    <t>Saját bevételek összesen</t>
  </si>
  <si>
    <t>Előirányzat</t>
  </si>
  <si>
    <t>Tulajdonosi bevételek, ingatlanok értékesítése</t>
  </si>
  <si>
    <t>Ellátási, térítési díjak</t>
  </si>
  <si>
    <t xml:space="preserve"> - Rászoruló gyermekek intézményen kívüli szünidei étkeztetésének támogatása</t>
  </si>
  <si>
    <t>Közfoglalkoztatás bér támogatása</t>
  </si>
  <si>
    <t>013360-1</t>
  </si>
  <si>
    <r>
      <t xml:space="preserve">          </t>
    </r>
    <r>
      <rPr>
        <sz val="12"/>
        <rFont val="Calibri"/>
        <family val="2"/>
      </rPr>
      <t>•</t>
    </r>
    <r>
      <rPr>
        <sz val="10.8"/>
        <rFont val="Times New Roman"/>
        <family val="1"/>
      </rPr>
      <t xml:space="preserve"> Közfoglalkoztatás bér támogatás</t>
    </r>
  </si>
  <si>
    <r>
      <t xml:space="preserve">            </t>
    </r>
    <r>
      <rPr>
        <sz val="12"/>
        <rFont val="Calibri"/>
        <family val="2"/>
      </rPr>
      <t>•</t>
    </r>
    <r>
      <rPr>
        <sz val="12"/>
        <rFont val="Times New Roman"/>
        <family val="1"/>
      </rPr>
      <t xml:space="preserve"> Talajterh.díj (Körny.v.Alap.)</t>
    </r>
  </si>
  <si>
    <r>
      <t xml:space="preserve">            </t>
    </r>
    <r>
      <rPr>
        <sz val="12"/>
        <rFont val="Calibri"/>
        <family val="2"/>
      </rPr>
      <t>•</t>
    </r>
    <r>
      <rPr>
        <sz val="12"/>
        <rFont val="Times New Roman"/>
        <family val="1"/>
      </rPr>
      <t xml:space="preserve"> Egyéb közhatalmi bevételek</t>
    </r>
  </si>
  <si>
    <t>ÁLTALÁNOS TARTALÉK</t>
  </si>
  <si>
    <t>Felhalmozási bevételek</t>
  </si>
  <si>
    <t>Egyéb szolgáltatásokból származó bevétel (házasságkötés)</t>
  </si>
  <si>
    <t>Étkezési tér.díj bevétel Hadigond.étk.továbbszámlázából (ÁFA 27%)</t>
  </si>
  <si>
    <t>Polgármesteri Hivatal működésére állami támogatás</t>
  </si>
  <si>
    <r>
      <t xml:space="preserve">            </t>
    </r>
    <r>
      <rPr>
        <sz val="12"/>
        <rFont val="Calibri"/>
        <family val="2"/>
      </rPr>
      <t>•</t>
    </r>
    <r>
      <rPr>
        <sz val="10.8"/>
        <rFont val="Times New Roman"/>
        <family val="1"/>
      </rPr>
      <t xml:space="preserve"> </t>
    </r>
    <r>
      <rPr>
        <sz val="12"/>
        <rFont val="Times New Roman"/>
        <family val="1"/>
      </rPr>
      <t>Polgármesteri Hivatal működésére állami támogatás</t>
    </r>
  </si>
  <si>
    <r>
      <t xml:space="preserve">            </t>
    </r>
    <r>
      <rPr>
        <sz val="12"/>
        <rFont val="Calibri"/>
        <family val="2"/>
      </rPr>
      <t>•</t>
    </r>
    <r>
      <rPr>
        <sz val="10.8"/>
        <rFont val="Times New Roman"/>
        <family val="1"/>
      </rPr>
      <t xml:space="preserve"> </t>
    </r>
    <r>
      <rPr>
        <sz val="12"/>
        <rFont val="Times New Roman"/>
        <family val="1"/>
      </rPr>
      <t>Egyéb szolgáltatásokból szárm.bevétel (házasságkötés)</t>
    </r>
  </si>
  <si>
    <r>
      <t xml:space="preserve">            </t>
    </r>
    <r>
      <rPr>
        <sz val="12"/>
        <rFont val="Calibri"/>
        <family val="2"/>
      </rPr>
      <t>•</t>
    </r>
    <r>
      <rPr>
        <sz val="10.8"/>
        <rFont val="Times New Roman"/>
        <family val="1"/>
      </rPr>
      <t xml:space="preserve"> </t>
    </r>
    <r>
      <rPr>
        <sz val="12"/>
        <rFont val="Times New Roman"/>
        <family val="1"/>
      </rPr>
      <t>Étkez.tér.díj bev. Hadigond.étk.továbbszámlázából (ÁFA 27%)</t>
    </r>
  </si>
  <si>
    <t>Felhalmozási kiadások</t>
  </si>
  <si>
    <t>Étkezési térítési díj bevétel (ÁFA 27%)</t>
  </si>
  <si>
    <t>Működési támogatás (átvett pénzeszköz) Takarékszövetkezettől</t>
  </si>
  <si>
    <t>Óvoda működésére állami támogatás</t>
  </si>
  <si>
    <t xml:space="preserve">Gyermekétkeztetés állami támogatása </t>
  </si>
  <si>
    <t>Dologi kiadások (egyéb dologi + energia)</t>
  </si>
  <si>
    <t xml:space="preserve">   Dologi kiadások (egyéb dologi + energia)</t>
  </si>
  <si>
    <t>Gyermekétkeztetés kiadásai (TS Gastro)</t>
  </si>
  <si>
    <r>
      <rPr>
        <b/>
        <sz val="10"/>
        <rFont val="Calibri"/>
        <family val="2"/>
      </rPr>
      <t>•</t>
    </r>
    <r>
      <rPr>
        <b/>
        <i/>
        <sz val="10"/>
        <rFont val="Times New Roman"/>
        <family val="1"/>
      </rPr>
      <t xml:space="preserve"> Egyéb dologi kiadások</t>
    </r>
  </si>
  <si>
    <r>
      <rPr>
        <b/>
        <sz val="10"/>
        <rFont val="Calibri"/>
        <family val="2"/>
      </rPr>
      <t>•</t>
    </r>
    <r>
      <rPr>
        <b/>
        <i/>
        <sz val="10"/>
        <rFont val="Times New Roman"/>
        <family val="1"/>
      </rPr>
      <t xml:space="preserve"> Energia kiadások</t>
    </r>
  </si>
  <si>
    <t>ÓVODA KÖTELEZŐ FELADATOK BEVÉTELEI</t>
  </si>
  <si>
    <r>
      <t xml:space="preserve">            </t>
    </r>
    <r>
      <rPr>
        <sz val="12"/>
        <rFont val="Calibri"/>
        <family val="2"/>
      </rPr>
      <t>•</t>
    </r>
    <r>
      <rPr>
        <sz val="10.8"/>
        <rFont val="Times New Roman"/>
        <family val="1"/>
      </rPr>
      <t xml:space="preserve"> </t>
    </r>
    <r>
      <rPr>
        <sz val="12"/>
        <rFont val="Times New Roman"/>
        <family val="1"/>
      </rPr>
      <t>Működési támogatás (átvett pénzeszk.) Takarékszövetkezettől</t>
    </r>
  </si>
  <si>
    <r>
      <t xml:space="preserve">            </t>
    </r>
    <r>
      <rPr>
        <sz val="12"/>
        <rFont val="Calibri"/>
        <family val="2"/>
      </rPr>
      <t>•</t>
    </r>
    <r>
      <rPr>
        <sz val="10.8"/>
        <rFont val="Times New Roman"/>
        <family val="1"/>
      </rPr>
      <t xml:space="preserve"> </t>
    </r>
    <r>
      <rPr>
        <sz val="12"/>
        <rFont val="Times New Roman"/>
        <family val="1"/>
      </rPr>
      <t>Étkezési térítési díj bevétele (ÁFA 27%)</t>
    </r>
  </si>
  <si>
    <t>Óvoda pedagógusok -és a nevelőmunkát segítők béreihez állami támogatás</t>
  </si>
  <si>
    <r>
      <t xml:space="preserve">   </t>
    </r>
    <r>
      <rPr>
        <sz val="12"/>
        <rFont val="Calibri"/>
        <family val="2"/>
      </rPr>
      <t>•</t>
    </r>
    <r>
      <rPr>
        <sz val="10.8"/>
        <rFont val="Times New Roman"/>
        <family val="1"/>
      </rPr>
      <t xml:space="preserve"> </t>
    </r>
    <r>
      <rPr>
        <sz val="12"/>
        <rFont val="Times New Roman"/>
        <family val="1"/>
      </rPr>
      <t>Óvoda működésére állami támogatás</t>
    </r>
  </si>
  <si>
    <r>
      <t xml:space="preserve">   </t>
    </r>
    <r>
      <rPr>
        <sz val="12"/>
        <rFont val="Calibri"/>
        <family val="2"/>
      </rPr>
      <t>•</t>
    </r>
    <r>
      <rPr>
        <sz val="10.8"/>
        <rFont val="Times New Roman"/>
        <family val="1"/>
      </rPr>
      <t xml:space="preserve"> </t>
    </r>
    <r>
      <rPr>
        <sz val="12"/>
        <rFont val="Times New Roman"/>
        <family val="1"/>
      </rPr>
      <t>Óvoda ped.-ok -és a nevelőmunkát segítők béreihez állami támogatás</t>
    </r>
  </si>
  <si>
    <r>
      <t xml:space="preserve">   </t>
    </r>
    <r>
      <rPr>
        <sz val="12"/>
        <rFont val="Calibri"/>
        <family val="2"/>
      </rPr>
      <t>•</t>
    </r>
    <r>
      <rPr>
        <sz val="10.8"/>
        <rFont val="Times New Roman"/>
        <family val="1"/>
      </rPr>
      <t xml:space="preserve"> </t>
    </r>
    <r>
      <rPr>
        <sz val="12"/>
        <rFont val="Times New Roman"/>
        <family val="1"/>
      </rPr>
      <t>Gyermekétkeztetés állami támogatása</t>
    </r>
  </si>
  <si>
    <r>
      <t xml:space="preserve">   </t>
    </r>
    <r>
      <rPr>
        <sz val="12"/>
        <rFont val="Calibri"/>
        <family val="2"/>
      </rPr>
      <t>•</t>
    </r>
    <r>
      <rPr>
        <sz val="12"/>
        <rFont val="Times New Roman"/>
        <family val="1"/>
      </rPr>
      <t xml:space="preserve"> Önkormányzati intézményfinanszírozás</t>
    </r>
  </si>
  <si>
    <t xml:space="preserve">   Dologi kiadások </t>
  </si>
  <si>
    <t xml:space="preserve">   Gyermekétkeztetés kiadásai (TS Gastro)</t>
  </si>
  <si>
    <r>
      <t xml:space="preserve">   </t>
    </r>
    <r>
      <rPr>
        <sz val="12"/>
        <rFont val="Calibri"/>
        <family val="2"/>
      </rPr>
      <t>•</t>
    </r>
    <r>
      <rPr>
        <sz val="10.8"/>
        <rFont val="Times New Roman"/>
        <family val="1"/>
      </rPr>
      <t xml:space="preserve"> </t>
    </r>
    <r>
      <rPr>
        <sz val="12"/>
        <rFont val="Times New Roman"/>
        <family val="1"/>
      </rPr>
      <t>Egyéb dologi kiadások</t>
    </r>
  </si>
  <si>
    <r>
      <t xml:space="preserve">   </t>
    </r>
    <r>
      <rPr>
        <sz val="12"/>
        <rFont val="Calibri"/>
        <family val="2"/>
      </rPr>
      <t>•</t>
    </r>
    <r>
      <rPr>
        <sz val="10.8"/>
        <rFont val="Times New Roman"/>
        <family val="1"/>
      </rPr>
      <t xml:space="preserve"> </t>
    </r>
    <r>
      <rPr>
        <sz val="12"/>
        <rFont val="Times New Roman"/>
        <family val="1"/>
      </rPr>
      <t>Energia kiadások</t>
    </r>
  </si>
  <si>
    <t>Gyermekétkeztetés kiadásai</t>
  </si>
  <si>
    <t xml:space="preserve">Személyi juttatások </t>
  </si>
  <si>
    <t xml:space="preserve">Munkaadókat terhelő járulékok és szociális hozzájárulási adó </t>
  </si>
  <si>
    <t xml:space="preserve">Dologi kiadások </t>
  </si>
  <si>
    <r>
      <t xml:space="preserve">            </t>
    </r>
    <r>
      <rPr>
        <sz val="12"/>
        <rFont val="Calibri"/>
        <family val="2"/>
      </rPr>
      <t>•</t>
    </r>
    <r>
      <rPr>
        <sz val="12"/>
        <rFont val="Times New Roman"/>
        <family val="1"/>
      </rPr>
      <t xml:space="preserve"> Polgármesteri Hivatal</t>
    </r>
  </si>
  <si>
    <t>Támogatások</t>
  </si>
  <si>
    <t>Tartalék</t>
  </si>
  <si>
    <t>Lakóingatlan bérbeadása, üzemeltetése</t>
  </si>
  <si>
    <t>Közterület használat (piac)</t>
  </si>
  <si>
    <t>Művelődési Ház, HEMO</t>
  </si>
  <si>
    <t>Önkormányzat</t>
  </si>
  <si>
    <t>096015-1</t>
  </si>
  <si>
    <t>011220-1</t>
  </si>
  <si>
    <t>Adó igazgatás</t>
  </si>
  <si>
    <t>018010-1</t>
  </si>
  <si>
    <t>Önkormányzat elszámolásai a központi ktgv.-sel</t>
  </si>
  <si>
    <t>OEP-TB finanszírozás</t>
  </si>
  <si>
    <t>018010-2</t>
  </si>
  <si>
    <t>Tartalékok elszámolása</t>
  </si>
  <si>
    <t xml:space="preserve">2016. év                                        </t>
  </si>
  <si>
    <t xml:space="preserve">2017. év        (terv)                     </t>
  </si>
  <si>
    <t xml:space="preserve">2018. év        (terv)                      </t>
  </si>
  <si>
    <t>Működési kiadások</t>
  </si>
  <si>
    <t>Védőnő</t>
  </si>
  <si>
    <t>Hivatal</t>
  </si>
  <si>
    <t>Háziorvos, ügyelet</t>
  </si>
  <si>
    <t>Civil szervezetek</t>
  </si>
  <si>
    <t>Közművelődés</t>
  </si>
  <si>
    <t>Önkormányzati vagyon</t>
  </si>
  <si>
    <t>Óvoda (műk.0911140-1)</t>
  </si>
  <si>
    <t>084031-1</t>
  </si>
  <si>
    <t>107060-1</t>
  </si>
  <si>
    <t>013350-1</t>
  </si>
  <si>
    <r>
      <t>Tulajdonosi bevételek (</t>
    </r>
    <r>
      <rPr>
        <sz val="10"/>
        <color indexed="8"/>
        <rFont val="Calibri"/>
        <family val="2"/>
      </rPr>
      <t>∑</t>
    </r>
    <r>
      <rPr>
        <i/>
        <sz val="10"/>
        <color indexed="8"/>
        <rFont val="Times New Roman"/>
        <family val="1"/>
      </rPr>
      <t xml:space="preserve"> kiv.MOZAIK)</t>
    </r>
  </si>
  <si>
    <t>Tulajdonosi bevételek (MOZAIK)</t>
  </si>
  <si>
    <t>Talajterhelési díj (Körny.v.Alap)</t>
  </si>
  <si>
    <t>Egyéb közhatalmi bevételek (bírságok 40%, kés.pótlék…stb.)</t>
  </si>
  <si>
    <t>Személyi juttatások (Képviselők)</t>
  </si>
  <si>
    <r>
      <t>Személyi juttatások (</t>
    </r>
    <r>
      <rPr>
        <sz val="10"/>
        <rFont val="Calibri"/>
        <family val="2"/>
      </rPr>
      <t>Σ</t>
    </r>
    <r>
      <rPr>
        <i/>
        <sz val="10"/>
        <rFont val="Times New Roman"/>
        <family val="1"/>
      </rPr>
      <t xml:space="preserve"> kiv.Képviselők)</t>
    </r>
  </si>
  <si>
    <r>
      <t>Munkaadókat terhelő járulékok és szociális hozzájárulási adó (</t>
    </r>
    <r>
      <rPr>
        <sz val="10"/>
        <rFont val="Calibri"/>
        <family val="2"/>
      </rPr>
      <t>Σ</t>
    </r>
    <r>
      <rPr>
        <i/>
        <sz val="10"/>
        <rFont val="Times New Roman"/>
        <family val="1"/>
      </rPr>
      <t xml:space="preserve"> kiv.Képviselők)</t>
    </r>
  </si>
  <si>
    <t>Munkaadókat terhelő járulékok és szociális hozzájárulási adó (Képviselők)</t>
  </si>
  <si>
    <t>Visszatérítendő támogatás (visszafizetés MÁK-nak)</t>
  </si>
  <si>
    <t>Működési célú pénzeszköz átadás</t>
  </si>
  <si>
    <t xml:space="preserve"> - DAKÖV - víziközmű üzemeltetés fejlesztés</t>
  </si>
  <si>
    <t xml:space="preserve"> - Orvosi ügyelet támogatása</t>
  </si>
  <si>
    <t xml:space="preserve"> - Lajosmizsei Tűzoltóság Támogatása</t>
  </si>
  <si>
    <t xml:space="preserve"> - ESÉLY Szociális Szolgálat működési támogatása</t>
  </si>
  <si>
    <t xml:space="preserve"> - Állatmenhely Alapítvány támogatása</t>
  </si>
  <si>
    <t>Polgármesteri Hivatal</t>
  </si>
  <si>
    <t xml:space="preserve"> - Személyi juttatás</t>
  </si>
  <si>
    <t xml:space="preserve"> - Munkaadókat terhelő járulékok és szociális hozzájárulási adó</t>
  </si>
  <si>
    <t xml:space="preserve"> - Dologi kiadások</t>
  </si>
  <si>
    <t>Könyvtár</t>
  </si>
  <si>
    <t>Művelődési Ház</t>
  </si>
  <si>
    <t>Iskola technikai dolgozók</t>
  </si>
  <si>
    <t>Önkormányzat (állományba nem tartozók-megbízottak)</t>
  </si>
  <si>
    <t>9.</t>
  </si>
  <si>
    <t>10.</t>
  </si>
  <si>
    <t>Személyi juttatások járulékai</t>
  </si>
  <si>
    <t>Egyéb kiadások</t>
  </si>
  <si>
    <t xml:space="preserve">   Személyi juttatások járulékai</t>
  </si>
  <si>
    <t xml:space="preserve">   Egyéb kiadások</t>
  </si>
  <si>
    <t>TÁBORFALVA NAGYKÖZSÉG ÖNKORMÁNYZAT ÖSSZEVONT ELŐIRÁNYZAT FELHASZNÁLÁSI ÜTEMTERVE</t>
  </si>
  <si>
    <t>Ellátottak pénzbeli juttatásai</t>
  </si>
  <si>
    <r>
      <t xml:space="preserve">2011. évi CXCIV.tv. 45. </t>
    </r>
    <r>
      <rPr>
        <b/>
        <i/>
        <sz val="12"/>
        <color indexed="8"/>
        <rFont val="Calibri"/>
        <family val="2"/>
      </rPr>
      <t>§</t>
    </r>
    <r>
      <rPr>
        <b/>
        <i/>
        <sz val="12"/>
        <color indexed="8"/>
        <rFont val="Times New Roman"/>
        <family val="1"/>
      </rPr>
      <t xml:space="preserve"> (1) bekezdés a.) pontja szerinti            Saját bevételei 2017. évben</t>
    </r>
  </si>
  <si>
    <t>(ö)</t>
  </si>
  <si>
    <t>TARTALÉK (K513)</t>
  </si>
  <si>
    <t>ÖSSZES FEJLESZTÉSI KIADÁS (K6 + K7 + K8)</t>
  </si>
  <si>
    <t>Finanszírozási kiadások             K9</t>
  </si>
  <si>
    <t>IX.</t>
  </si>
  <si>
    <r>
      <t xml:space="preserve">Felhalmozási célú támogatások   </t>
    </r>
    <r>
      <rPr>
        <sz val="12"/>
        <color indexed="8"/>
        <rFont val="Times New Roman"/>
        <family val="1"/>
      </rPr>
      <t>(Sportöltöző)</t>
    </r>
    <r>
      <rPr>
        <b/>
        <sz val="12"/>
        <color indexed="8"/>
        <rFont val="Times New Roman"/>
        <family val="1"/>
      </rPr>
      <t xml:space="preserve">           K8</t>
    </r>
  </si>
  <si>
    <t>VIII.</t>
  </si>
  <si>
    <t>Felújítások                  K7</t>
  </si>
  <si>
    <t>VII.</t>
  </si>
  <si>
    <t>Beruházások                 K6</t>
  </si>
  <si>
    <t>VI.</t>
  </si>
  <si>
    <t>Egyéb működési célú kiadások                  K5</t>
  </si>
  <si>
    <t>Ellátottak pénzbeli juttatásai                     K4</t>
  </si>
  <si>
    <r>
      <t>Dologi kiadások              K3</t>
    </r>
  </si>
  <si>
    <r>
      <t>Munkaadót terhelő járulékok</t>
    </r>
    <r>
      <rPr>
        <sz val="12"/>
        <color indexed="8"/>
        <rFont val="Times New Roman"/>
        <family val="1"/>
      </rPr>
      <t xml:space="preserve"> (Szoc.hozzájár.adó)</t>
    </r>
    <r>
      <rPr>
        <b/>
        <sz val="12"/>
        <color indexed="8"/>
        <rFont val="Times New Roman"/>
        <family val="1"/>
      </rPr>
      <t xml:space="preserve">     K2</t>
    </r>
  </si>
  <si>
    <t>Személyi juttatások        K1</t>
  </si>
  <si>
    <t xml:space="preserve">
Előirányzat              (Ft) </t>
  </si>
  <si>
    <t>ÖNKORMÁNYZAT ÖSSZEVONT KIADÁSAI</t>
  </si>
  <si>
    <t>ÖSSZES MŰKÖDÉSI BEVÉTEL (B1 + B3 + B4 + B6)</t>
  </si>
  <si>
    <r>
      <rPr>
        <sz val="12"/>
        <rFont val="Times New Roman"/>
        <family val="1"/>
      </rPr>
      <t>Finanszírozási bevételek</t>
    </r>
    <r>
      <rPr>
        <b/>
        <sz val="12"/>
        <rFont val="Times New Roman"/>
        <family val="1"/>
      </rPr>
      <t xml:space="preserve"> (Maradvány)                                   B8</t>
    </r>
  </si>
  <si>
    <t>Egyéb felhalmozási célú átvett pénzeszközök                 B7</t>
  </si>
  <si>
    <t>Működési célú átvett pénzeszközök                    B6</t>
  </si>
  <si>
    <t>Felhalmozási bevételek                   B5</t>
  </si>
  <si>
    <t>Működési saját bevételek                B4</t>
  </si>
  <si>
    <t>Közhatalmi bevételek          B3</t>
  </si>
  <si>
    <t>Felhalmozási célú önkormányzati támogatások        B2</t>
  </si>
  <si>
    <t>Működési célú támogatások államháztartáson belül          B1</t>
  </si>
  <si>
    <t>ÖNKORMÁNYZAT ÖSSZEVONT BEVÉTELEI</t>
  </si>
  <si>
    <t>TÁBORFALVA NAGYKÖZSÉG ÖNKORMÁNYZAT BEVÉTELEI</t>
  </si>
  <si>
    <t>Helyi önkormányzatok működésének általános támogatása B111</t>
  </si>
  <si>
    <t xml:space="preserve"> - Polgármesteri illetmény támogatás</t>
  </si>
  <si>
    <t>Önkormányzatok egyes köznevelési  feladatainak támogatása B112</t>
  </si>
  <si>
    <t xml:space="preserve"> - Napraforgó Óvoda pedagógusok PED.II.kieg.támogatása a minősítés alapján</t>
  </si>
  <si>
    <t>Önkormányzatok szociális és gyermekjóléti feladatainak támogatása B113</t>
  </si>
  <si>
    <t>Önkormányzatok kulturális feladatainak támogatása (Könyvtár, Művelődési Ház) B114</t>
  </si>
  <si>
    <r>
      <rPr>
        <i/>
        <sz val="11"/>
        <rFont val="Times New Roman"/>
        <family val="1"/>
      </rPr>
      <t>Egyéb műk.c.támogatás</t>
    </r>
    <r>
      <rPr>
        <b/>
        <i/>
        <sz val="11"/>
        <rFont val="Times New Roman"/>
        <family val="1"/>
      </rPr>
      <t xml:space="preserve"> - Elkülönített állami pénzalapok (Közfoglalkoztatás) B16/03</t>
    </r>
  </si>
  <si>
    <t>Telekadó B34</t>
  </si>
  <si>
    <t>Helyi iparűzési adó B351</t>
  </si>
  <si>
    <r>
      <t>Gépjárműadó</t>
    </r>
    <r>
      <rPr>
        <i/>
        <sz val="11"/>
        <rFont val="Times New Roman"/>
        <family val="1"/>
      </rPr>
      <t xml:space="preserve"> (40% a helyben maradó rész)</t>
    </r>
    <r>
      <rPr>
        <b/>
        <i/>
        <sz val="11"/>
        <rFont val="Times New Roman"/>
        <family val="1"/>
      </rPr>
      <t xml:space="preserve"> B354</t>
    </r>
  </si>
  <si>
    <r>
      <rPr>
        <i/>
        <sz val="11"/>
        <rFont val="Times New Roman"/>
        <family val="1"/>
      </rPr>
      <t>Szolgáltatások</t>
    </r>
    <r>
      <rPr>
        <b/>
        <i/>
        <sz val="11"/>
        <rFont val="Times New Roman"/>
        <family val="1"/>
      </rPr>
      <t xml:space="preserve"> - Bérleti díj bevételek</t>
    </r>
    <r>
      <rPr>
        <i/>
        <sz val="11"/>
        <rFont val="Times New Roman"/>
        <family val="1"/>
      </rPr>
      <t xml:space="preserve"> (Sportpálya, Hiv.iroda,haszonbérb.,Telenor, UPC)</t>
    </r>
    <r>
      <rPr>
        <b/>
        <i/>
        <sz val="11"/>
        <rFont val="Times New Roman"/>
        <family val="1"/>
      </rPr>
      <t xml:space="preserve"> B402/01</t>
    </r>
  </si>
  <si>
    <r>
      <rPr>
        <i/>
        <sz val="11"/>
        <rFont val="Times New Roman"/>
        <family val="1"/>
      </rPr>
      <t>Szolgáltatások</t>
    </r>
    <r>
      <rPr>
        <b/>
        <i/>
        <sz val="11"/>
        <rFont val="Times New Roman"/>
        <family val="1"/>
      </rPr>
      <t xml:space="preserve"> - Könyvtár bevételei B402/02</t>
    </r>
  </si>
  <si>
    <r>
      <rPr>
        <i/>
        <sz val="11"/>
        <rFont val="Times New Roman"/>
        <family val="1"/>
      </rPr>
      <t>Szolgáltatások</t>
    </r>
    <r>
      <rPr>
        <b/>
        <i/>
        <sz val="11"/>
        <rFont val="Times New Roman"/>
        <family val="1"/>
      </rPr>
      <t xml:space="preserve"> - Közterület használat bevételei B402/03</t>
    </r>
  </si>
  <si>
    <r>
      <rPr>
        <i/>
        <sz val="11"/>
        <rFont val="Times New Roman"/>
        <family val="1"/>
      </rPr>
      <t>Szolgáltatások</t>
    </r>
    <r>
      <rPr>
        <b/>
        <i/>
        <sz val="11"/>
        <rFont val="Times New Roman"/>
        <family val="1"/>
      </rPr>
      <t xml:space="preserve"> - MOZAIK hirdetési díj bevételek B402/04</t>
    </r>
  </si>
  <si>
    <r>
      <rPr>
        <i/>
        <sz val="11"/>
        <rFont val="Times New Roman"/>
        <family val="1"/>
      </rPr>
      <t>Tulajdonosi bevételek</t>
    </r>
    <r>
      <rPr>
        <b/>
        <i/>
        <sz val="11"/>
        <rFont val="Times New Roman"/>
        <family val="1"/>
      </rPr>
      <t xml:space="preserve"> - Lakbér B404/01</t>
    </r>
  </si>
  <si>
    <r>
      <rPr>
        <i/>
        <sz val="11"/>
        <rFont val="Times New Roman"/>
        <family val="1"/>
      </rPr>
      <t>Tulajdonosi bevételek</t>
    </r>
    <r>
      <rPr>
        <b/>
        <i/>
        <sz val="11"/>
        <rFont val="Times New Roman"/>
        <family val="1"/>
      </rPr>
      <t xml:space="preserve"> - MOZAIK értékesítés B404/03</t>
    </r>
  </si>
  <si>
    <t>Ellátási díjak bevételei B405</t>
  </si>
  <si>
    <r>
      <rPr>
        <i/>
        <sz val="11"/>
        <rFont val="Times New Roman"/>
        <family val="1"/>
      </rPr>
      <t>Működési saját bevételek</t>
    </r>
    <r>
      <rPr>
        <b/>
        <i/>
        <sz val="11"/>
        <rFont val="Times New Roman"/>
        <family val="1"/>
      </rPr>
      <t xml:space="preserve"> kiszámlázott ÁFA bevételei B406</t>
    </r>
  </si>
  <si>
    <t>11.</t>
  </si>
  <si>
    <r>
      <t xml:space="preserve">ÁFA visszatérítése B407 </t>
    </r>
    <r>
      <rPr>
        <i/>
        <sz val="9"/>
        <rFont val="Times New Roman"/>
        <family val="1"/>
      </rPr>
      <t>(Iskola étk.)</t>
    </r>
  </si>
  <si>
    <t xml:space="preserve"> MŰKÖDÉSI BEVÉTEL (B1 + B3 + B4)</t>
  </si>
  <si>
    <t>TÁBORFALVA NAGYKÖZSÉG ÖNKORMÁNYZAT KIADÁSAI</t>
  </si>
  <si>
    <t>Illetmények, munkabérek K1101</t>
  </si>
  <si>
    <t>Jubileumi jutalom K1106</t>
  </si>
  <si>
    <r>
      <rPr>
        <i/>
        <sz val="11"/>
        <color indexed="8"/>
        <rFont val="Times New Roman"/>
        <family val="1"/>
      </rPr>
      <t>Béren kívüli juttatások</t>
    </r>
    <r>
      <rPr>
        <b/>
        <i/>
        <sz val="11"/>
        <color indexed="8"/>
        <rFont val="Times New Roman"/>
        <family val="1"/>
      </rPr>
      <t xml:space="preserve"> (Cafeteria)</t>
    </r>
    <r>
      <rPr>
        <i/>
        <sz val="11"/>
        <color indexed="8"/>
        <rFont val="Times New Roman"/>
        <family val="1"/>
      </rPr>
      <t xml:space="preserve"> </t>
    </r>
    <r>
      <rPr>
        <b/>
        <i/>
        <sz val="11"/>
        <color indexed="8"/>
        <rFont val="Times New Roman"/>
        <family val="1"/>
      </rPr>
      <t>K1107</t>
    </r>
  </si>
  <si>
    <t>Közlekedési költségtérítés K1109</t>
  </si>
  <si>
    <r>
      <rPr>
        <i/>
        <sz val="11"/>
        <color indexed="8"/>
        <rFont val="Times New Roman"/>
        <family val="1"/>
      </rPr>
      <t>Egyéb költségtérítések</t>
    </r>
    <r>
      <rPr>
        <b/>
        <i/>
        <sz val="11"/>
        <color indexed="8"/>
        <rFont val="Times New Roman"/>
        <family val="1"/>
      </rPr>
      <t xml:space="preserve"> (Bankszámla hozzáj.)K1110</t>
    </r>
  </si>
  <si>
    <t>Választott tisztviselők juttatásai K121</t>
  </si>
  <si>
    <r>
      <rPr>
        <i/>
        <sz val="11"/>
        <color indexed="8"/>
        <rFont val="Times New Roman"/>
        <family val="1"/>
      </rPr>
      <t>Nem saját foglalk.fizetett juttatások</t>
    </r>
    <r>
      <rPr>
        <b/>
        <i/>
        <sz val="11"/>
        <color indexed="8"/>
        <rFont val="Times New Roman"/>
        <family val="1"/>
      </rPr>
      <t xml:space="preserve"> (megbízási díjak) K122</t>
    </r>
  </si>
  <si>
    <r>
      <rPr>
        <i/>
        <sz val="11"/>
        <color indexed="8"/>
        <rFont val="Times New Roman"/>
        <family val="1"/>
      </rPr>
      <t>Egyéb külső személyi juttatások</t>
    </r>
    <r>
      <rPr>
        <b/>
        <i/>
        <sz val="11"/>
        <color indexed="8"/>
        <rFont val="Times New Roman"/>
        <family val="1"/>
      </rPr>
      <t xml:space="preserve"> (repi, cégtelefon haszn.) K123</t>
    </r>
  </si>
  <si>
    <r>
      <rPr>
        <i/>
        <sz val="11"/>
        <rFont val="Times New Roman"/>
        <family val="1"/>
      </rPr>
      <t>Szakmai anyagok beszerzése</t>
    </r>
    <r>
      <rPr>
        <b/>
        <i/>
        <sz val="11"/>
        <rFont val="Times New Roman"/>
        <family val="1"/>
      </rPr>
      <t xml:space="preserve"> (Könyv, Folyóirat, Gyógyszer, Egyéb szakmai anyag) K311</t>
    </r>
  </si>
  <si>
    <r>
      <rPr>
        <i/>
        <sz val="11"/>
        <rFont val="Times New Roman"/>
        <family val="1"/>
      </rPr>
      <t>Üzemeltetési anyagok beszerzése</t>
    </r>
    <r>
      <rPr>
        <b/>
        <i/>
        <sz val="11"/>
        <rFont val="Times New Roman"/>
        <family val="1"/>
      </rPr>
      <t xml:space="preserve"> (Irodaszer, Üzemanyag, Munkaruha, Egyéb anyag) K312</t>
    </r>
  </si>
  <si>
    <r>
      <rPr>
        <i/>
        <sz val="11"/>
        <rFont val="Times New Roman"/>
        <family val="1"/>
      </rPr>
      <t>Kommunikációs szolgáltatás</t>
    </r>
    <r>
      <rPr>
        <b/>
        <i/>
        <sz val="11"/>
        <rFont val="Times New Roman"/>
        <family val="1"/>
      </rPr>
      <t xml:space="preserve"> (Telefon, Internet, Szoftver) K322</t>
    </r>
  </si>
  <si>
    <r>
      <rPr>
        <i/>
        <sz val="11"/>
        <rFont val="Times New Roman"/>
        <family val="1"/>
      </rPr>
      <t xml:space="preserve">Közüzemi díjak </t>
    </r>
    <r>
      <rPr>
        <b/>
        <i/>
        <sz val="11"/>
        <rFont val="Times New Roman"/>
        <family val="1"/>
      </rPr>
      <t>- Áramdíj K331/01</t>
    </r>
  </si>
  <si>
    <r>
      <rPr>
        <i/>
        <sz val="11"/>
        <rFont val="Times New Roman"/>
        <family val="1"/>
      </rPr>
      <t>Közüzemi díjak</t>
    </r>
    <r>
      <rPr>
        <b/>
        <i/>
        <sz val="11"/>
        <rFont val="Times New Roman"/>
        <family val="1"/>
      </rPr>
      <t xml:space="preserve"> - Gázdíj K331/02</t>
    </r>
  </si>
  <si>
    <r>
      <rPr>
        <i/>
        <sz val="11"/>
        <rFont val="Times New Roman"/>
        <family val="1"/>
      </rPr>
      <t>Közüzemi díjak</t>
    </r>
    <r>
      <rPr>
        <b/>
        <i/>
        <sz val="11"/>
        <rFont val="Times New Roman"/>
        <family val="1"/>
      </rPr>
      <t xml:space="preserve"> - Vízdíj K331/03</t>
    </r>
  </si>
  <si>
    <r>
      <rPr>
        <i/>
        <sz val="11"/>
        <rFont val="Times New Roman"/>
        <family val="1"/>
      </rPr>
      <t>Vásárolt élelmezés</t>
    </r>
    <r>
      <rPr>
        <b/>
        <i/>
        <sz val="11"/>
        <rFont val="Times New Roman"/>
        <family val="1"/>
      </rPr>
      <t xml:space="preserve"> (étkeztetés) K332</t>
    </r>
  </si>
  <si>
    <t>Karbantartási, javítási szolgáltatások K334</t>
  </si>
  <si>
    <r>
      <rPr>
        <i/>
        <sz val="11"/>
        <rFont val="Times New Roman"/>
        <family val="1"/>
      </rPr>
      <t>Szakmai tev.segítő szolgáltatások</t>
    </r>
    <r>
      <rPr>
        <b/>
        <i/>
        <sz val="11"/>
        <rFont val="Times New Roman"/>
        <family val="1"/>
      </rPr>
      <t xml:space="preserve"> (háziorvos) K336</t>
    </r>
  </si>
  <si>
    <r>
      <rPr>
        <i/>
        <sz val="11"/>
        <rFont val="Times New Roman"/>
        <family val="1"/>
      </rPr>
      <t>Egyéb szolgáltatások</t>
    </r>
    <r>
      <rPr>
        <b/>
        <i/>
        <sz val="11"/>
        <rFont val="Times New Roman"/>
        <family val="1"/>
      </rPr>
      <t xml:space="preserve"> (biztosítás, üzemeltetés, fénymásolás, hulladékszáll.,MOZAIK szerk.,egyéb) K337</t>
    </r>
  </si>
  <si>
    <r>
      <rPr>
        <i/>
        <sz val="11"/>
        <rFont val="Times New Roman"/>
        <family val="1"/>
      </rPr>
      <t>Műk.célú (dologi kiadások)</t>
    </r>
    <r>
      <rPr>
        <b/>
        <i/>
        <sz val="11"/>
        <rFont val="Times New Roman"/>
        <family val="1"/>
      </rPr>
      <t xml:space="preserve"> ÁFA K351</t>
    </r>
  </si>
  <si>
    <t>12.</t>
  </si>
  <si>
    <r>
      <rPr>
        <i/>
        <sz val="11"/>
        <rFont val="Times New Roman"/>
        <family val="1"/>
      </rPr>
      <t>Egyéb pü.-i műveletek kiadásai</t>
    </r>
    <r>
      <rPr>
        <b/>
        <i/>
        <sz val="11"/>
        <rFont val="Times New Roman"/>
        <family val="1"/>
      </rPr>
      <t xml:space="preserve"> (bankköltség) K354</t>
    </r>
  </si>
  <si>
    <t>13.</t>
  </si>
  <si>
    <r>
      <rPr>
        <i/>
        <sz val="11"/>
        <rFont val="Times New Roman"/>
        <family val="1"/>
      </rPr>
      <t xml:space="preserve">Egyéb dologi kiadások </t>
    </r>
    <r>
      <rPr>
        <b/>
        <i/>
        <sz val="11"/>
        <rFont val="Times New Roman"/>
        <family val="1"/>
      </rPr>
      <t>(díjak, tagdíjak, pályázati ktg.-ek, közbeszerzési díjak) K355</t>
    </r>
  </si>
  <si>
    <r>
      <rPr>
        <i/>
        <sz val="11"/>
        <rFont val="Times New Roman"/>
        <family val="1"/>
      </rPr>
      <t>Egyéb nem intézményi ellátások</t>
    </r>
    <r>
      <rPr>
        <b/>
        <i/>
        <sz val="11"/>
        <rFont val="Times New Roman"/>
        <family val="1"/>
      </rPr>
      <t xml:space="preserve"> - Települési támogatás, Temetési segély K48</t>
    </r>
  </si>
  <si>
    <r>
      <rPr>
        <i/>
        <sz val="11"/>
        <rFont val="Times New Roman"/>
        <family val="1"/>
      </rPr>
      <t>Beruházások ÁFA</t>
    </r>
    <r>
      <rPr>
        <b/>
        <i/>
        <sz val="11"/>
        <rFont val="Times New Roman"/>
        <family val="1"/>
      </rPr>
      <t xml:space="preserve"> K67</t>
    </r>
  </si>
  <si>
    <r>
      <rPr>
        <i/>
        <sz val="11"/>
        <rFont val="Times New Roman"/>
        <family val="1"/>
      </rPr>
      <t>Felújítások ÁFA</t>
    </r>
    <r>
      <rPr>
        <b/>
        <i/>
        <sz val="11"/>
        <rFont val="Times New Roman"/>
        <family val="1"/>
      </rPr>
      <t xml:space="preserve"> K74</t>
    </r>
  </si>
  <si>
    <r>
      <rPr>
        <i/>
        <sz val="11"/>
        <rFont val="Times New Roman"/>
        <family val="1"/>
      </rPr>
      <t xml:space="preserve">Államháztartáson belüli </t>
    </r>
    <r>
      <rPr>
        <b/>
        <i/>
        <sz val="11"/>
        <rFont val="Times New Roman"/>
        <family val="1"/>
      </rPr>
      <t>megelőlegezések visszafizetése K914</t>
    </r>
  </si>
  <si>
    <r>
      <rPr>
        <i/>
        <sz val="11"/>
        <rFont val="Times New Roman"/>
        <family val="1"/>
      </rPr>
      <t xml:space="preserve">Központi, irányítószervi támogatások folyósítása - </t>
    </r>
    <r>
      <rPr>
        <b/>
        <i/>
        <sz val="11"/>
        <rFont val="Times New Roman"/>
        <family val="1"/>
      </rPr>
      <t>Intézményfinanszírozás K915</t>
    </r>
  </si>
  <si>
    <t xml:space="preserve"> FEJLESZTÉSI KIADÁS (K6 + K7 + K8)</t>
  </si>
  <si>
    <t>POHI BEVÉTELEI</t>
  </si>
  <si>
    <r>
      <rPr>
        <i/>
        <sz val="11"/>
        <rFont val="Times New Roman"/>
        <family val="1"/>
      </rPr>
      <t>Szolgáltatások</t>
    </r>
    <r>
      <rPr>
        <b/>
        <i/>
        <sz val="11"/>
        <rFont val="Times New Roman"/>
        <family val="1"/>
      </rPr>
      <t xml:space="preserve"> -  (hivatali időn kívüli házasságköt.) B402</t>
    </r>
  </si>
  <si>
    <r>
      <rPr>
        <i/>
        <sz val="11"/>
        <rFont val="Times New Roman"/>
        <family val="1"/>
      </rPr>
      <t>Közvetített szolgáltatások bevételei</t>
    </r>
    <r>
      <rPr>
        <b/>
        <i/>
        <sz val="11"/>
        <rFont val="Times New Roman"/>
        <family val="1"/>
      </rPr>
      <t xml:space="preserve"> - Szociális étkeztetés (Hadigondozottak) B403</t>
    </r>
  </si>
  <si>
    <t>Finanszírozási bevételek B8</t>
  </si>
  <si>
    <r>
      <rPr>
        <i/>
        <sz val="11"/>
        <rFont val="Times New Roman"/>
        <family val="1"/>
      </rPr>
      <t xml:space="preserve">Központi, irányítószervi támogatás - </t>
    </r>
    <r>
      <rPr>
        <b/>
        <i/>
        <sz val="11"/>
        <rFont val="Times New Roman"/>
        <family val="1"/>
      </rPr>
      <t>Intézményfinanszírozás bevétele B816</t>
    </r>
  </si>
  <si>
    <t>POHI KIADÁSAI</t>
  </si>
  <si>
    <r>
      <rPr>
        <i/>
        <sz val="11"/>
        <rFont val="Times New Roman"/>
        <family val="1"/>
      </rPr>
      <t>Üzemeltetési anyagok beszerzése</t>
    </r>
    <r>
      <rPr>
        <b/>
        <i/>
        <sz val="11"/>
        <rFont val="Times New Roman"/>
        <family val="1"/>
      </rPr>
      <t xml:space="preserve"> (Irodaszer, Egyéb anyag) K312</t>
    </r>
  </si>
  <si>
    <r>
      <rPr>
        <i/>
        <sz val="11"/>
        <rFont val="Times New Roman"/>
        <family val="1"/>
      </rPr>
      <t>Szakmai tev.segítő szolgáltatások</t>
    </r>
    <r>
      <rPr>
        <b/>
        <i/>
        <sz val="11"/>
        <rFont val="Times New Roman"/>
        <family val="1"/>
      </rPr>
      <t xml:space="preserve"> (belső ell.,Sándor László) K336</t>
    </r>
  </si>
  <si>
    <r>
      <rPr>
        <i/>
        <sz val="11"/>
        <rFont val="Times New Roman"/>
        <family val="1"/>
      </rPr>
      <t>Egyéb szolgáltatások</t>
    </r>
    <r>
      <rPr>
        <b/>
        <i/>
        <sz val="11"/>
        <rFont val="Times New Roman"/>
        <family val="1"/>
      </rPr>
      <t xml:space="preserve"> (üzemeltetés, postadíj) K337</t>
    </r>
  </si>
  <si>
    <t>Kiküldetések kiadásai K341</t>
  </si>
  <si>
    <r>
      <rPr>
        <i/>
        <sz val="11"/>
        <rFont val="Times New Roman"/>
        <family val="1"/>
      </rPr>
      <t xml:space="preserve">Egyéb dologi kiadások </t>
    </r>
    <r>
      <rPr>
        <b/>
        <i/>
        <sz val="11"/>
        <rFont val="Times New Roman"/>
        <family val="1"/>
      </rPr>
      <t>(díjak, részvételi díjak, oktatási díjak, továbbképzések) K355</t>
    </r>
  </si>
  <si>
    <r>
      <rPr>
        <i/>
        <sz val="11"/>
        <rFont val="Times New Roman"/>
        <family val="1"/>
      </rPr>
      <t>Családi támogatások</t>
    </r>
    <r>
      <rPr>
        <b/>
        <i/>
        <sz val="11"/>
        <rFont val="Times New Roman"/>
        <family val="1"/>
      </rPr>
      <t xml:space="preserve"> - Pénzbeli gyermekvédelmi támogatás K42</t>
    </r>
  </si>
  <si>
    <r>
      <rPr>
        <i/>
        <sz val="11"/>
        <rFont val="Times New Roman"/>
        <family val="1"/>
      </rPr>
      <t>Szolgáltatások</t>
    </r>
    <r>
      <rPr>
        <b/>
        <i/>
        <sz val="11"/>
        <rFont val="Times New Roman"/>
        <family val="1"/>
      </rPr>
      <t xml:space="preserve"> - Bérleti díj bevételek</t>
    </r>
    <r>
      <rPr>
        <i/>
        <sz val="11"/>
        <rFont val="Times New Roman"/>
        <family val="1"/>
      </rPr>
      <t xml:space="preserve"> (elektornikai hull.tár.bérleti díj)</t>
    </r>
    <r>
      <rPr>
        <b/>
        <i/>
        <sz val="11"/>
        <rFont val="Times New Roman"/>
        <family val="1"/>
      </rPr>
      <t xml:space="preserve"> B402</t>
    </r>
  </si>
  <si>
    <r>
      <t>ÁFA visszatérítése B407 (</t>
    </r>
    <r>
      <rPr>
        <i/>
        <sz val="9"/>
        <rFont val="Times New Roman"/>
        <family val="1"/>
      </rPr>
      <t>étk.)</t>
    </r>
  </si>
  <si>
    <r>
      <rPr>
        <i/>
        <sz val="11"/>
        <rFont val="Times New Roman"/>
        <family val="1"/>
      </rPr>
      <t>Szakmai anyagok beszerzése</t>
    </r>
    <r>
      <rPr>
        <b/>
        <i/>
        <sz val="11"/>
        <rFont val="Times New Roman"/>
        <family val="1"/>
      </rPr>
      <t xml:space="preserve"> (Könyv, Folyóirat, Játék, Egyéb szakmai anyag) K311</t>
    </r>
  </si>
  <si>
    <r>
      <rPr>
        <i/>
        <sz val="11"/>
        <rFont val="Times New Roman"/>
        <family val="1"/>
      </rPr>
      <t>Kommunikációs szolgáltatás</t>
    </r>
    <r>
      <rPr>
        <b/>
        <i/>
        <sz val="11"/>
        <rFont val="Times New Roman"/>
        <family val="1"/>
      </rPr>
      <t xml:space="preserve"> (Telefon, Internet, Szoftverfriss.) K322</t>
    </r>
  </si>
  <si>
    <r>
      <rPr>
        <i/>
        <sz val="11"/>
        <rFont val="Times New Roman"/>
        <family val="1"/>
      </rPr>
      <t>Szakmai tev.segítő szolgáltatások</t>
    </r>
    <r>
      <rPr>
        <b/>
        <i/>
        <sz val="11"/>
        <rFont val="Times New Roman"/>
        <family val="1"/>
      </rPr>
      <t xml:space="preserve"> (logopédia) K336</t>
    </r>
  </si>
  <si>
    <r>
      <rPr>
        <i/>
        <sz val="11"/>
        <rFont val="Times New Roman"/>
        <family val="1"/>
      </rPr>
      <t>Egyéb szolgáltatások</t>
    </r>
    <r>
      <rPr>
        <b/>
        <i/>
        <sz val="11"/>
        <rFont val="Times New Roman"/>
        <family val="1"/>
      </rPr>
      <t xml:space="preserve"> (üzemeltetés) K337</t>
    </r>
  </si>
  <si>
    <r>
      <rPr>
        <i/>
        <sz val="11"/>
        <rFont val="Times New Roman"/>
        <family val="1"/>
      </rPr>
      <t xml:space="preserve">Egyéb dologi kiadások </t>
    </r>
    <r>
      <rPr>
        <b/>
        <i/>
        <sz val="11"/>
        <rFont val="Times New Roman"/>
        <family val="1"/>
      </rPr>
      <t>(díjak, részvételi díjak, oktatási díjak) K355</t>
    </r>
  </si>
  <si>
    <t>Előirányzat Ft</t>
  </si>
  <si>
    <t>TARTALÉK</t>
  </si>
  <si>
    <t>Felhalmozási célú kiadások</t>
  </si>
  <si>
    <t>Engedélyezett létszám</t>
  </si>
  <si>
    <t>Táborfalva Nagyközség Önkormányzat</t>
  </si>
  <si>
    <t>Közfoglalkoztatott</t>
  </si>
  <si>
    <t>Táborfalvai Napraforgó Óvoda</t>
  </si>
  <si>
    <t>011130</t>
  </si>
  <si>
    <t>082092</t>
  </si>
  <si>
    <t>082044</t>
  </si>
  <si>
    <t>074031</t>
  </si>
  <si>
    <t>041233</t>
  </si>
  <si>
    <t>091110</t>
  </si>
  <si>
    <t>Adatok Ft-ban</t>
  </si>
  <si>
    <t>2019.</t>
  </si>
  <si>
    <t>2020.</t>
  </si>
  <si>
    <t>2021.</t>
  </si>
  <si>
    <t>TÁBORFALVA NAGYKÖZSÉG ÖNKORMÁNYZAT KÖLTSÉGVETÉSI ÉVET KÖVETŐ 3 ÉV TERVEZETT ÖSSZEVONT KÖLTSÉGVETÉSE</t>
  </si>
  <si>
    <t>ÖSSZESEN</t>
  </si>
  <si>
    <t xml:space="preserve">Előirányzat              (Ft) </t>
  </si>
  <si>
    <t>EURÓPAI UNIÓ KÖLTSÉGVETÉSÉBŐL SZÁRMAZÓ TÁMOGATÁSSAL MEGVALÓSULÓ PROJEKTEK</t>
  </si>
  <si>
    <t>ÖNERŐ</t>
  </si>
  <si>
    <t>MEGNEVEZÉS</t>
  </si>
  <si>
    <t>S.sz.</t>
  </si>
  <si>
    <t>Összeg</t>
  </si>
  <si>
    <t>Sportöltöző bővítéséhez támogatás</t>
  </si>
  <si>
    <t>Ingatlanvásárlás</t>
  </si>
  <si>
    <t>HEMO fűtéskorszerűsítés</t>
  </si>
  <si>
    <t>Német dűlő -  külterületi utak felújítása, és ehhez szükséges gépbeszerzés</t>
  </si>
  <si>
    <t>FINANSZÍROZÁS (B8)</t>
  </si>
  <si>
    <t>ÖSSZES MŰKÖDÉSI KIADÁS (K1 + K2 + K3 + K4 + K5 (-K513))</t>
  </si>
  <si>
    <t>FINANSZÍROZÁSI KIADÁSOK (K9)</t>
  </si>
  <si>
    <t>Működési célú kiegészítő támogatások B115  (Bérrendez.pályázat)</t>
  </si>
  <si>
    <r>
      <rPr>
        <i/>
        <sz val="11"/>
        <rFont val="Times New Roman"/>
        <family val="1"/>
      </rPr>
      <t>Egyéb műk.c.támogatás</t>
    </r>
    <r>
      <rPr>
        <b/>
        <i/>
        <sz val="11"/>
        <rFont val="Times New Roman"/>
        <family val="1"/>
      </rPr>
      <t xml:space="preserve"> - Társadalombiztosítás pü.-i alapjai (NEAK) B16/02</t>
    </r>
  </si>
  <si>
    <r>
      <rPr>
        <i/>
        <sz val="11"/>
        <rFont val="Times New Roman"/>
        <family val="1"/>
      </rPr>
      <t>Egyéb műk.c.központi kezelésű támogatások</t>
    </r>
    <r>
      <rPr>
        <b/>
        <i/>
        <sz val="11"/>
        <rFont val="Times New Roman"/>
        <family val="1"/>
      </rPr>
      <t xml:space="preserve"> (Erzsébet utalv.) B16/01</t>
    </r>
  </si>
  <si>
    <t xml:space="preserve"> - HEMO felújítás támogatási összege</t>
  </si>
  <si>
    <t xml:space="preserve"> - Külterületi utak javítása és gépbeszerzés támogatási összege</t>
  </si>
  <si>
    <t xml:space="preserve"> - Fedett piac létesítésének támogatási összege</t>
  </si>
  <si>
    <r>
      <t xml:space="preserve">Egyéb közhatalmi bevételek </t>
    </r>
    <r>
      <rPr>
        <sz val="11"/>
        <color indexed="8"/>
        <rFont val="Times New Roman"/>
        <family val="1"/>
      </rPr>
      <t xml:space="preserve">(Talajterhelési díj, Szab.sérté.-i,-helyszíni bírság, Kés.pótlék)   </t>
    </r>
    <r>
      <rPr>
        <b/>
        <i/>
        <sz val="11"/>
        <color indexed="8"/>
        <rFont val="Times New Roman"/>
        <family val="1"/>
      </rPr>
      <t>B36</t>
    </r>
  </si>
  <si>
    <r>
      <t>Közvetített szolgáltatások bevételei</t>
    </r>
    <r>
      <rPr>
        <i/>
        <sz val="11"/>
        <rFont val="Times New Roman"/>
        <family val="1"/>
      </rPr>
      <t xml:space="preserve"> (önk.lakások rezsi) </t>
    </r>
    <r>
      <rPr>
        <b/>
        <i/>
        <sz val="11"/>
        <rFont val="Times New Roman"/>
        <family val="1"/>
      </rPr>
      <t>B403</t>
    </r>
  </si>
  <si>
    <r>
      <rPr>
        <i/>
        <sz val="11"/>
        <rFont val="Times New Roman"/>
        <family val="1"/>
      </rPr>
      <t>Tulajdonosi bevételek</t>
    </r>
    <r>
      <rPr>
        <b/>
        <i/>
        <sz val="11"/>
        <rFont val="Times New Roman"/>
        <family val="1"/>
      </rPr>
      <t xml:space="preserve"> - Közösségi színtér helyiség bérleti díj B404/02</t>
    </r>
  </si>
  <si>
    <r>
      <rPr>
        <i/>
        <sz val="11"/>
        <color indexed="8"/>
        <rFont val="Times New Roman"/>
        <family val="1"/>
      </rPr>
      <t>Tulajdonosi bevételek</t>
    </r>
    <r>
      <rPr>
        <b/>
        <i/>
        <sz val="11"/>
        <color indexed="8"/>
        <rFont val="Times New Roman"/>
        <family val="1"/>
      </rPr>
      <t xml:space="preserve"> - Haszonbérbeadás B404/04</t>
    </r>
  </si>
  <si>
    <r>
      <t xml:space="preserve">Felhalmozási bevételek  </t>
    </r>
    <r>
      <rPr>
        <sz val="12"/>
        <rFont val="Times New Roman"/>
        <family val="1"/>
      </rPr>
      <t xml:space="preserve">(Ingatlanértékesítés) </t>
    </r>
    <r>
      <rPr>
        <b/>
        <sz val="12"/>
        <rFont val="Times New Roman"/>
        <family val="1"/>
      </rPr>
      <t xml:space="preserve">                B52</t>
    </r>
  </si>
  <si>
    <t>Fejlesztési kiadások 2019.</t>
  </si>
  <si>
    <t>Tarcsay úti járda építése (telepített fasor mellett)</t>
  </si>
  <si>
    <t>Térfigyelő rendszer bővítése</t>
  </si>
  <si>
    <t>Külterületi út (Német dülő) felújítása és gépbeszerzés</t>
  </si>
  <si>
    <t>Bölcsőde építés tervköltsége</t>
  </si>
  <si>
    <t>Nagyközségi fedett piac építése</t>
  </si>
  <si>
    <t>Szolgálati lakások felújítása</t>
  </si>
  <si>
    <t>Iskolai konyha-eszközbeszerzés</t>
  </si>
  <si>
    <t>Játszótér felújítás, festés</t>
  </si>
  <si>
    <r>
      <rPr>
        <i/>
        <sz val="12"/>
        <color indexed="8"/>
        <rFont val="Times New Roman"/>
        <family val="1"/>
      </rPr>
      <t>Egyéb fej.kez.ei.műk.c.tám.bevétele (választási normatíva)</t>
    </r>
    <r>
      <rPr>
        <b/>
        <i/>
        <sz val="12"/>
        <color indexed="8"/>
        <rFont val="Times New Roman"/>
        <family val="1"/>
      </rPr>
      <t xml:space="preserve"> B16</t>
    </r>
  </si>
  <si>
    <r>
      <rPr>
        <i/>
        <sz val="11"/>
        <color indexed="8"/>
        <rFont val="Times New Roman"/>
        <family val="1"/>
      </rPr>
      <t>Intézményi ellátási díj bevétele (delegált tagok választási ebéd befizetései)</t>
    </r>
    <r>
      <rPr>
        <b/>
        <i/>
        <sz val="11"/>
        <color indexed="8"/>
        <rFont val="Times New Roman"/>
        <family val="1"/>
      </rPr>
      <t xml:space="preserve"> B405</t>
    </r>
  </si>
  <si>
    <r>
      <t xml:space="preserve">Céljuttatás, projekt prémium </t>
    </r>
    <r>
      <rPr>
        <i/>
        <sz val="11"/>
        <color indexed="8"/>
        <rFont val="Times New Roman"/>
        <family val="1"/>
      </rPr>
      <t>(választás)</t>
    </r>
    <r>
      <rPr>
        <b/>
        <i/>
        <sz val="11"/>
        <color indexed="8"/>
        <rFont val="Times New Roman"/>
        <family val="1"/>
      </rPr>
      <t xml:space="preserve"> K1103</t>
    </r>
  </si>
  <si>
    <r>
      <t xml:space="preserve">Megbízási díjak </t>
    </r>
    <r>
      <rPr>
        <i/>
        <sz val="11"/>
        <color indexed="8"/>
        <rFont val="Times New Roman"/>
        <family val="1"/>
      </rPr>
      <t xml:space="preserve">(választás)  </t>
    </r>
    <r>
      <rPr>
        <b/>
        <i/>
        <sz val="11"/>
        <color indexed="8"/>
        <rFont val="Times New Roman"/>
        <family val="1"/>
      </rPr>
      <t>K122</t>
    </r>
  </si>
  <si>
    <r>
      <rPr>
        <i/>
        <sz val="11"/>
        <color indexed="8"/>
        <rFont val="Times New Roman"/>
        <family val="1"/>
      </rPr>
      <t>Egyéb külső személyi juttatások</t>
    </r>
    <r>
      <rPr>
        <b/>
        <i/>
        <sz val="11"/>
        <color indexed="8"/>
        <rFont val="Times New Roman"/>
        <family val="1"/>
      </rPr>
      <t xml:space="preserve"> (repi, cégtelefon haszn.,választás) K123</t>
    </r>
  </si>
  <si>
    <r>
      <t xml:space="preserve">Karbantartási, javítási szolgáltatások </t>
    </r>
    <r>
      <rPr>
        <sz val="11"/>
        <rFont val="Times New Roman"/>
        <family val="1"/>
      </rPr>
      <t>(festés)</t>
    </r>
    <r>
      <rPr>
        <b/>
        <i/>
        <sz val="11"/>
        <rFont val="Times New Roman"/>
        <family val="1"/>
      </rPr>
      <t xml:space="preserve"> K334</t>
    </r>
  </si>
  <si>
    <t>Jubileumi jutalom     K1106</t>
  </si>
  <si>
    <t xml:space="preserve">   Finanszírozási kiadások</t>
  </si>
  <si>
    <t>Felhalmozási célú támogatások</t>
  </si>
  <si>
    <t>Finanszírozási kiadások</t>
  </si>
  <si>
    <t>Közösségi színtér</t>
  </si>
  <si>
    <t>045160</t>
  </si>
  <si>
    <t>Közterület felügyelő</t>
  </si>
  <si>
    <t>2022.</t>
  </si>
  <si>
    <t>Felhalmozási célú támogatások, bevételek</t>
  </si>
  <si>
    <t xml:space="preserve"> FELHALMOZÁSI BEVÉTEL (B2+B5)</t>
  </si>
  <si>
    <t>ÖSSZES FELHALMOZÁSI BEVÉTEL (B2+B5)</t>
  </si>
  <si>
    <t>Fedett piac létesítése</t>
  </si>
  <si>
    <t>Adatok Bruttó Ft-ban</t>
  </si>
  <si>
    <t>K1</t>
  </si>
  <si>
    <t>K2</t>
  </si>
  <si>
    <t>K3</t>
  </si>
  <si>
    <t>K331</t>
  </si>
  <si>
    <t>étkeztetés, logopédia</t>
  </si>
  <si>
    <t>K48</t>
  </si>
  <si>
    <t>K5</t>
  </si>
  <si>
    <t>MŰKÖDÉS</t>
  </si>
  <si>
    <t>BÉR</t>
  </si>
  <si>
    <t>JÁRULÉK</t>
  </si>
  <si>
    <t>DOLOGI</t>
  </si>
  <si>
    <t>REZSI</t>
  </si>
  <si>
    <t>EGYÉB</t>
  </si>
  <si>
    <t>SEGÉLYEK</t>
  </si>
  <si>
    <t>TÁMOGATÁSOK</t>
  </si>
  <si>
    <t>ÖNKORMÁNYZAT</t>
  </si>
  <si>
    <t>POHI</t>
  </si>
  <si>
    <t>ÓVODA</t>
  </si>
  <si>
    <t>VÉDŐNŐ</t>
  </si>
  <si>
    <t>KÖNYVTÁR</t>
  </si>
  <si>
    <t>KÖZÖSSÉGI SZÍNTÉR</t>
  </si>
  <si>
    <t>KÖZFOGLALKOZTATÁS</t>
  </si>
  <si>
    <t>HÁZIORVOS</t>
  </si>
  <si>
    <t>SPORT</t>
  </si>
  <si>
    <t>ESÉLY</t>
  </si>
  <si>
    <t>SZOLG.LAKÁS</t>
  </si>
  <si>
    <t>TÉRFIGYELŐ/KÖZTERÜLET</t>
  </si>
  <si>
    <t>ÖNKORMÁNYZAT DOLOGI,REZSI,EGYÉB (K3) részletezése</t>
  </si>
  <si>
    <t xml:space="preserve">TÁMOGATÁSOK  (K5) részletezése </t>
  </si>
  <si>
    <t>Folyóiratbeszerzés K311</t>
  </si>
  <si>
    <t>Fogorvos, IPA visszafiz.</t>
  </si>
  <si>
    <t>Anyagbeszerzés K312</t>
  </si>
  <si>
    <t>Orvosi ügyelet</t>
  </si>
  <si>
    <t>Telefon, internet K322</t>
  </si>
  <si>
    <t>TÜF Kft.</t>
  </si>
  <si>
    <t>Áramdíj K331 01</t>
  </si>
  <si>
    <t>Egyesületi támogatások</t>
  </si>
  <si>
    <t>Gázdíj K331 02</t>
  </si>
  <si>
    <t>Tűzoltóság</t>
  </si>
  <si>
    <t>Vízdíj K331 03</t>
  </si>
  <si>
    <t>Reménysug.Fogy.Napk.Otthon tám.</t>
  </si>
  <si>
    <t>Iskolai étkeztetés K332</t>
  </si>
  <si>
    <t>Dabasi Mentőkocsi Alapítv.tám.</t>
  </si>
  <si>
    <t>Karbantartás K334</t>
  </si>
  <si>
    <t>Révfülöpi tábor támogatása</t>
  </si>
  <si>
    <t>Külter.utak jav. K334</t>
  </si>
  <si>
    <t>Szakmai szolgáltatás K336</t>
  </si>
  <si>
    <t>Szolgáltatások K337</t>
  </si>
  <si>
    <t>Biztosítás K337</t>
  </si>
  <si>
    <t>Rendezvények K337</t>
  </si>
  <si>
    <t>ÁFA           K351</t>
  </si>
  <si>
    <t>Bankköltség K354</t>
  </si>
  <si>
    <t>Pályázati költségek K355</t>
  </si>
  <si>
    <t>Kézfizető kezesség K355</t>
  </si>
  <si>
    <t>Végkielégítés  K1105</t>
  </si>
  <si>
    <r>
      <rPr>
        <i/>
        <sz val="11"/>
        <rFont val="Times New Roman"/>
        <family val="1"/>
      </rPr>
      <t>Üzemeltetési anyagok beszerzése</t>
    </r>
    <r>
      <rPr>
        <b/>
        <i/>
        <sz val="11"/>
        <rFont val="Times New Roman"/>
        <family val="1"/>
      </rPr>
      <t xml:space="preserve"> (Téli rezsicsökkentés kiadásai) K312</t>
    </r>
  </si>
  <si>
    <t>Fogorvos támogatása, IPA visszafizetése                                K512</t>
  </si>
  <si>
    <t>Orvosi ügyelet támogatása                                                     K512</t>
  </si>
  <si>
    <t>TÜF Kft. Működési támogatása                                             K512</t>
  </si>
  <si>
    <t>Tűzoltóság támogatása                                                          K512</t>
  </si>
  <si>
    <t>Egyesületi támogatások                                                        K512</t>
  </si>
  <si>
    <t>Reménysugár Fogyatékosok Napközi Otthon támogatása    K512</t>
  </si>
  <si>
    <t>Dabasi Mentőkocsi Alapítvány támogatása                          K512</t>
  </si>
  <si>
    <t>Révfülöpi tábor támogatása                                                 K512</t>
  </si>
  <si>
    <t>Tartalék                                                                               K513</t>
  </si>
  <si>
    <t>14.</t>
  </si>
  <si>
    <r>
      <rPr>
        <i/>
        <sz val="11"/>
        <rFont val="Times New Roman"/>
        <family val="1"/>
      </rPr>
      <t>Ingatlanok beszerzése, létesítése - (Bölcsőde, Fedett piac, Ingatlanvásárlás)</t>
    </r>
    <r>
      <rPr>
        <b/>
        <i/>
        <sz val="11"/>
        <rFont val="Times New Roman"/>
        <family val="1"/>
      </rPr>
      <t xml:space="preserve"> K62</t>
    </r>
  </si>
  <si>
    <r>
      <t xml:space="preserve">Gépek, berendezések beszerzése </t>
    </r>
    <r>
      <rPr>
        <i/>
        <sz val="11"/>
        <rFont val="Times New Roman"/>
        <family val="1"/>
      </rPr>
      <t xml:space="preserve">(Térfigyelő rendszer,Külter.utak, Iskola-konyha) </t>
    </r>
    <r>
      <rPr>
        <b/>
        <i/>
        <sz val="11"/>
        <rFont val="Times New Roman"/>
        <family val="1"/>
      </rPr>
      <t>K64</t>
    </r>
  </si>
  <si>
    <r>
      <t>Egyéb épület,építm. felúj.</t>
    </r>
    <r>
      <rPr>
        <i/>
        <sz val="11"/>
        <rFont val="Times New Roman"/>
        <family val="1"/>
      </rPr>
      <t xml:space="preserve"> (Tarcsay úti járda,szolg.lakások felúj.,játszótér felúj.)</t>
    </r>
    <r>
      <rPr>
        <b/>
        <i/>
        <sz val="11"/>
        <rFont val="Times New Roman"/>
        <family val="1"/>
      </rPr>
      <t xml:space="preserve"> K71</t>
    </r>
  </si>
  <si>
    <t xml:space="preserve"> MŰKÖDÉSI KIADÁS (K1 + K2 + K3 + K4 + K512)</t>
  </si>
  <si>
    <t>FINANSZÍROZÁS (K9)</t>
  </si>
  <si>
    <t>Kiadások kormányzati funkciók szerinti részletezésben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</si>
</sst>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0.0%"/>
    <numFmt numFmtId="166" formatCode="0.0"/>
    <numFmt numFmtId="167" formatCode="#,##0.0"/>
    <numFmt numFmtId="168" formatCode="_-* #,##0.0\ _F_t_-;\-* #,##0.0\ _F_t_-;_-* &quot;-&quot;??\ _F_t_-;_-@_-"/>
    <numFmt numFmtId="169" formatCode="0.000"/>
    <numFmt numFmtId="170" formatCode="_-* #,##0.0\ _F_t_-;\-* #,##0.0\ _F_t_-;_-* &quot;-&quot;\ _F_t_-;_-@_-"/>
    <numFmt numFmtId="171" formatCode="_-* #,##0.00\ _F_t_-;\-* #,##0.00\ _F_t_-;_-* &quot;-&quot;\ _F_t_-;_-@_-"/>
    <numFmt numFmtId="172" formatCode="_-* #,##0.000\ _F_t_-;\-* #,##0.000\ _F_t_-;_-* &quot;-&quot;\ _F_t_-;_-@_-"/>
    <numFmt numFmtId="173" formatCode="_-* #,##0.0000\ _F_t_-;\-* #,##0.0000\ _F_t_-;_-* &quot;-&quot;\ _F_t_-;_-@_-"/>
    <numFmt numFmtId="174" formatCode="#,##0_ ;\-#,##0\ "/>
    <numFmt numFmtId="175" formatCode="#,##0.00_ ;\-#,##0.00\ "/>
    <numFmt numFmtId="176" formatCode="#,##0.000"/>
    <numFmt numFmtId="177" formatCode="#,##0.0000"/>
    <numFmt numFmtId="178" formatCode="#,###"/>
    <numFmt numFmtId="179" formatCode="_-* #,##0.0\ _F_t_-;\-* #,##0.0\ _F_t_-;_-* &quot;-&quot;?\ _F_t_-;_-@_-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#,##0.0_ ;\-#,##0.0\ "/>
    <numFmt numFmtId="184" formatCode="_-* #,##0.00\ _F_t_-;\-* #,##0.00\ _F_t_-;_-* &quot;-&quot;?\ _F_t_-;_-@_-"/>
    <numFmt numFmtId="185" formatCode="_-* #,##0\ _F_t_-;\-* #,##0\ _F_t_-;_-* &quot;-&quot;?\ _F_t_-;_-@_-"/>
    <numFmt numFmtId="186" formatCode="_-* #,##0.000\ _F_t_-;\-* #,##0.000\ _F_t_-;_-* &quot;-&quot;??\ _F_t_-;_-@_-"/>
    <numFmt numFmtId="187" formatCode="_-* #,##0.000\ _F_t_-;\-* #,##0.000\ _F_t_-;_-* &quot;-&quot;?\ _F_t_-;_-@_-"/>
    <numFmt numFmtId="188" formatCode="#,##0&quot; Ft&quot;"/>
    <numFmt numFmtId="189" formatCode="#,##0&quot; Ft&quot;;[Red]\-#,##0&quot; Ft&quot;"/>
    <numFmt numFmtId="190" formatCode="yyyy\-mm\-dd"/>
    <numFmt numFmtId="191" formatCode="[$€-2]\ #\ ##,000_);[Red]\([$€-2]\ #\ ##,000\)"/>
    <numFmt numFmtId="192" formatCode="[$-40E]yyyy\.\ mmmm\ d\."/>
    <numFmt numFmtId="193" formatCode="mmm/yyyy"/>
    <numFmt numFmtId="194" formatCode="#,##0\ _F_t"/>
  </numFmts>
  <fonts count="119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sz val="8"/>
      <name val="Arial"/>
      <family val="2"/>
    </font>
    <font>
      <i/>
      <sz val="8"/>
      <name val="Arial CE"/>
      <family val="0"/>
    </font>
    <font>
      <b/>
      <i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Times New Roman"/>
      <family val="1"/>
    </font>
    <font>
      <b/>
      <sz val="10"/>
      <name val="Arial CE"/>
      <family val="2"/>
    </font>
    <font>
      <i/>
      <sz val="10"/>
      <name val="Arial"/>
      <family val="2"/>
    </font>
    <font>
      <b/>
      <i/>
      <sz val="10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Calibri"/>
      <family val="2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4"/>
      <name val="Arial CE"/>
      <family val="0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Calibri"/>
      <family val="2"/>
    </font>
    <font>
      <sz val="10"/>
      <name val="Calibri"/>
      <family val="2"/>
    </font>
    <font>
      <i/>
      <sz val="9"/>
      <name val="Times New Roman"/>
      <family val="1"/>
    </font>
    <font>
      <sz val="12"/>
      <name val="Arial"/>
      <family val="2"/>
    </font>
    <font>
      <b/>
      <sz val="10"/>
      <name val="Calibri"/>
      <family val="2"/>
    </font>
    <font>
      <sz val="10.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color indexed="8"/>
      <name val="Calibri"/>
      <family val="2"/>
    </font>
    <font>
      <i/>
      <sz val="12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i/>
      <sz val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i/>
      <sz val="11"/>
      <color indexed="8"/>
      <name val="Times New Roman"/>
      <family val="1"/>
    </font>
    <font>
      <b/>
      <sz val="12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 CE"/>
      <family val="2"/>
    </font>
    <font>
      <sz val="10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 CE"/>
      <family val="0"/>
    </font>
    <font>
      <b/>
      <sz val="10"/>
      <color indexed="10"/>
      <name val="Times New Roman"/>
      <family val="1"/>
    </font>
    <font>
      <b/>
      <i/>
      <sz val="14"/>
      <color indexed="10"/>
      <name val="Arial CE"/>
      <family val="0"/>
    </font>
    <font>
      <b/>
      <sz val="10"/>
      <color indexed="8"/>
      <name val="Calibri"/>
      <family val="2"/>
    </font>
    <font>
      <b/>
      <sz val="12"/>
      <color indexed="10"/>
      <name val="Times New Roman"/>
      <family val="1"/>
    </font>
    <font>
      <b/>
      <i/>
      <sz val="10"/>
      <color indexed="8"/>
      <name val="Arial CE"/>
      <family val="2"/>
    </font>
    <font>
      <b/>
      <i/>
      <sz val="14"/>
      <color indexed="8"/>
      <name val="Arial CE"/>
      <family val="0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 CE"/>
      <family val="2"/>
    </font>
    <font>
      <sz val="10"/>
      <color rgb="FFFF0000"/>
      <name val="Arial"/>
      <family val="2"/>
    </font>
    <font>
      <b/>
      <sz val="12"/>
      <color theme="1"/>
      <name val="Times New Roman"/>
      <family val="1"/>
    </font>
    <font>
      <b/>
      <sz val="10"/>
      <color rgb="FFFF0000"/>
      <name val="Arial CE"/>
      <family val="2"/>
    </font>
    <font>
      <b/>
      <i/>
      <sz val="11"/>
      <color theme="1"/>
      <name val="Times New Roman"/>
      <family val="1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i/>
      <sz val="10"/>
      <color rgb="FFFF0000"/>
      <name val="Arial CE"/>
      <family val="0"/>
    </font>
    <font>
      <b/>
      <sz val="10"/>
      <color rgb="FFFF0000"/>
      <name val="Times New Roman"/>
      <family val="1"/>
    </font>
    <font>
      <b/>
      <i/>
      <sz val="14"/>
      <color rgb="FFFF0000"/>
      <name val="Arial CE"/>
      <family val="0"/>
    </font>
    <font>
      <b/>
      <sz val="10"/>
      <color theme="1"/>
      <name val="Calibri"/>
      <family val="2"/>
    </font>
    <font>
      <i/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0"/>
      <color theme="1"/>
      <name val="Arial CE"/>
      <family val="2"/>
    </font>
    <font>
      <b/>
      <i/>
      <sz val="14"/>
      <color theme="1"/>
      <name val="Arial CE"/>
      <family val="0"/>
    </font>
    <font>
      <i/>
      <sz val="12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hair"/>
      <top style="medium"/>
      <bottom>
        <color indexed="63"/>
      </bottom>
    </border>
    <border>
      <left style="medium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medium"/>
      <right style="hair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ck"/>
      <bottom style="hair"/>
    </border>
    <border>
      <left style="hair"/>
      <right style="hair"/>
      <top style="hair"/>
      <bottom style="thick"/>
    </border>
    <border>
      <left style="hair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hair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 style="thin"/>
      <bottom style="medium"/>
    </border>
    <border>
      <left style="thin"/>
      <right style="hair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hair"/>
      <top style="medium"/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hair"/>
      <top style="thin"/>
      <bottom style="thin"/>
    </border>
    <border>
      <left style="hair"/>
      <right style="medium"/>
      <top style="medium"/>
      <bottom style="thin"/>
    </border>
    <border>
      <left style="hair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>
        <color indexed="63"/>
      </right>
      <top style="thick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medium"/>
      <right style="thin"/>
      <top style="thick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ck"/>
    </border>
    <border>
      <left>
        <color indexed="63"/>
      </left>
      <right style="thin"/>
      <top style="thick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ck"/>
      <bottom style="medium"/>
    </border>
    <border>
      <left style="thin"/>
      <right style="medium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hair"/>
      <right style="hair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8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3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0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4" fillId="18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56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85" fillId="19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0" fillId="20" borderId="7" applyNumberFormat="0" applyFont="0" applyAlignment="0" applyProtection="0"/>
    <xf numFmtId="0" fontId="83" fillId="13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8" fillId="26" borderId="0" applyNumberFormat="0" applyBorder="0" applyAlignment="0" applyProtection="0"/>
    <xf numFmtId="0" fontId="89" fillId="27" borderId="8" applyNumberFormat="0" applyAlignment="0" applyProtection="0"/>
    <xf numFmtId="0" fontId="1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9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28" borderId="0" applyNumberFormat="0" applyBorder="0" applyAlignment="0" applyProtection="0"/>
    <xf numFmtId="0" fontId="93" fillId="29" borderId="0" applyNumberFormat="0" applyBorder="0" applyAlignment="0" applyProtection="0"/>
    <xf numFmtId="0" fontId="94" fillId="27" borderId="1" applyNumberFormat="0" applyAlignment="0" applyProtection="0"/>
    <xf numFmtId="9" fontId="0" fillId="0" borderId="0" applyFont="0" applyFill="0" applyBorder="0" applyAlignment="0" applyProtection="0"/>
  </cellStyleXfs>
  <cellXfs count="723">
    <xf numFmtId="0" fontId="0" fillId="0" borderId="0" xfId="0" applyAlignment="1">
      <alignment/>
    </xf>
    <xf numFmtId="0" fontId="2" fillId="0" borderId="0" xfId="57">
      <alignment/>
      <protection/>
    </xf>
    <xf numFmtId="0" fontId="1" fillId="0" borderId="0" xfId="57" applyFont="1">
      <alignment/>
      <protection/>
    </xf>
    <xf numFmtId="3" fontId="1" fillId="0" borderId="0" xfId="57" applyNumberFormat="1" applyFont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2" fillId="0" borderId="0" xfId="57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0" fontId="16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57" applyBorder="1">
      <alignment/>
      <protection/>
    </xf>
    <xf numFmtId="0" fontId="7" fillId="0" borderId="0" xfId="0" applyFont="1" applyBorder="1" applyAlignment="1">
      <alignment vertical="center"/>
    </xf>
    <xf numFmtId="0" fontId="14" fillId="27" borderId="0" xfId="0" applyFont="1" applyFill="1" applyAlignment="1">
      <alignment/>
    </xf>
    <xf numFmtId="0" fontId="14" fillId="0" borderId="0" xfId="0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Border="1" applyAlignment="1">
      <alignment horizontal="center" vertical="justify"/>
    </xf>
    <xf numFmtId="0" fontId="0" fillId="0" borderId="0" xfId="0" applyFont="1" applyAlignment="1">
      <alignment horizontal="center" vertical="justify"/>
    </xf>
    <xf numFmtId="0" fontId="6" fillId="0" borderId="0" xfId="0" applyFont="1" applyBorder="1" applyAlignment="1">
      <alignment vertical="center"/>
    </xf>
    <xf numFmtId="3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justify"/>
    </xf>
    <xf numFmtId="0" fontId="1" fillId="0" borderId="0" xfId="0" applyFont="1" applyBorder="1" applyAlignment="1">
      <alignment horizontal="center" vertical="justify"/>
    </xf>
    <xf numFmtId="0" fontId="13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0" fontId="20" fillId="0" borderId="11" xfId="57" applyFont="1" applyBorder="1" applyAlignment="1">
      <alignment horizontal="center" vertical="center" wrapText="1"/>
      <protection/>
    </xf>
    <xf numFmtId="0" fontId="21" fillId="0" borderId="12" xfId="57" applyFont="1" applyBorder="1" applyAlignment="1">
      <alignment horizontal="left" vertical="center" indent="1"/>
      <protection/>
    </xf>
    <xf numFmtId="3" fontId="15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Border="1" applyAlignment="1">
      <alignment horizontal="center" wrapText="1"/>
    </xf>
    <xf numFmtId="3" fontId="14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0" fillId="0" borderId="13" xfId="0" applyNumberFormat="1" applyFont="1" applyBorder="1" applyAlignment="1">
      <alignment horizontal="center" vertical="center" wrapText="1"/>
    </xf>
    <xf numFmtId="3" fontId="21" fillId="0" borderId="14" xfId="57" applyNumberFormat="1" applyFont="1" applyBorder="1" applyAlignment="1">
      <alignment horizontal="center" vertical="center"/>
      <protection/>
    </xf>
    <xf numFmtId="0" fontId="20" fillId="0" borderId="15" xfId="57" applyFont="1" applyFill="1" applyBorder="1" applyAlignment="1">
      <alignment horizontal="left" vertical="center" wrapText="1" indent="1"/>
      <protection/>
    </xf>
    <xf numFmtId="0" fontId="20" fillId="0" borderId="15" xfId="57" applyFont="1" applyFill="1" applyBorder="1" applyAlignment="1">
      <alignment horizontal="left" vertical="center" indent="1"/>
      <protection/>
    </xf>
    <xf numFmtId="0" fontId="1" fillId="0" borderId="0" xfId="57" applyFont="1" applyFill="1" applyAlignment="1">
      <alignment horizontal="left" indent="1"/>
      <protection/>
    </xf>
    <xf numFmtId="3" fontId="1" fillId="0" borderId="0" xfId="57" applyNumberFormat="1" applyFont="1" applyFill="1">
      <alignment/>
      <protection/>
    </xf>
    <xf numFmtId="0" fontId="2" fillId="0" borderId="0" xfId="57" applyFill="1" applyAlignment="1">
      <alignment horizontal="left" indent="1"/>
      <protection/>
    </xf>
    <xf numFmtId="0" fontId="2" fillId="0" borderId="0" xfId="57" applyFill="1">
      <alignment/>
      <protection/>
    </xf>
    <xf numFmtId="0" fontId="1" fillId="0" borderId="0" xfId="57" applyFont="1" applyFill="1">
      <alignment/>
      <protection/>
    </xf>
    <xf numFmtId="41" fontId="2" fillId="0" borderId="0" xfId="57" applyNumberFormat="1" applyFont="1" applyFill="1">
      <alignment/>
      <protection/>
    </xf>
    <xf numFmtId="0" fontId="2" fillId="0" borderId="0" xfId="57" applyFill="1" applyBorder="1">
      <alignment/>
      <protection/>
    </xf>
    <xf numFmtId="0" fontId="0" fillId="0" borderId="16" xfId="0" applyFont="1" applyBorder="1" applyAlignment="1">
      <alignment/>
    </xf>
    <xf numFmtId="0" fontId="0" fillId="0" borderId="0" xfId="0" applyAlignment="1">
      <alignment/>
    </xf>
    <xf numFmtId="0" fontId="21" fillId="0" borderId="12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29" fillId="0" borderId="17" xfId="0" applyFont="1" applyBorder="1" applyAlignment="1">
      <alignment vertical="center" wrapText="1"/>
    </xf>
    <xf numFmtId="3" fontId="29" fillId="0" borderId="17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33" fillId="0" borderId="17" xfId="0" applyNumberFormat="1" applyFont="1" applyBorder="1" applyAlignment="1">
      <alignment horizontal="center" vertical="center"/>
    </xf>
    <xf numFmtId="0" fontId="33" fillId="0" borderId="17" xfId="0" applyFont="1" applyBorder="1" applyAlignment="1">
      <alignment vertical="center" wrapText="1"/>
    </xf>
    <xf numFmtId="0" fontId="35" fillId="0" borderId="17" xfId="0" applyNumberFormat="1" applyFont="1" applyBorder="1" applyAlignment="1">
      <alignment horizontal="center" vertical="center"/>
    </xf>
    <xf numFmtId="0" fontId="34" fillId="0" borderId="17" xfId="0" applyFont="1" applyBorder="1" applyAlignment="1">
      <alignment vertical="center" wrapText="1"/>
    </xf>
    <xf numFmtId="3" fontId="34" fillId="0" borderId="17" xfId="0" applyNumberFormat="1" applyFont="1" applyBorder="1" applyAlignment="1">
      <alignment horizontal="center" vertical="center"/>
    </xf>
    <xf numFmtId="3" fontId="33" fillId="0" borderId="17" xfId="0" applyNumberFormat="1" applyFont="1" applyFill="1" applyBorder="1" applyAlignment="1">
      <alignment horizontal="center" vertical="center"/>
    </xf>
    <xf numFmtId="16" fontId="33" fillId="0" borderId="13" xfId="0" applyNumberFormat="1" applyFont="1" applyBorder="1" applyAlignment="1">
      <alignment horizontal="center" vertical="center"/>
    </xf>
    <xf numFmtId="16" fontId="33" fillId="0" borderId="18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34" fillId="0" borderId="13" xfId="0" applyFont="1" applyBorder="1" applyAlignment="1">
      <alignment vertical="center" wrapText="1"/>
    </xf>
    <xf numFmtId="3" fontId="34" fillId="0" borderId="13" xfId="0" applyNumberFormat="1" applyFont="1" applyBorder="1" applyAlignment="1">
      <alignment horizontal="center" vertical="center"/>
    </xf>
    <xf numFmtId="3" fontId="20" fillId="0" borderId="19" xfId="0" applyNumberFormat="1" applyFont="1" applyFill="1" applyBorder="1" applyAlignment="1">
      <alignment horizontal="center" vertical="center"/>
    </xf>
    <xf numFmtId="16" fontId="34" fillId="0" borderId="17" xfId="0" applyNumberFormat="1" applyFont="1" applyBorder="1" applyAlignment="1">
      <alignment horizontal="center" vertical="center"/>
    </xf>
    <xf numFmtId="0" fontId="20" fillId="0" borderId="20" xfId="0" applyNumberFormat="1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vertical="center" wrapText="1"/>
    </xf>
    <xf numFmtId="0" fontId="20" fillId="0" borderId="20" xfId="0" applyNumberFormat="1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167" fontId="23" fillId="0" borderId="21" xfId="0" applyNumberFormat="1" applyFont="1" applyBorder="1" applyAlignment="1">
      <alignment horizontal="center" wrapText="1"/>
    </xf>
    <xf numFmtId="0" fontId="20" fillId="0" borderId="22" xfId="0" applyFont="1" applyFill="1" applyBorder="1" applyAlignment="1">
      <alignment vertical="center" wrapText="1"/>
    </xf>
    <xf numFmtId="0" fontId="14" fillId="0" borderId="23" xfId="0" applyFont="1" applyBorder="1" applyAlignment="1">
      <alignment horizontal="center"/>
    </xf>
    <xf numFmtId="0" fontId="14" fillId="0" borderId="23" xfId="0" applyFont="1" applyBorder="1" applyAlignment="1">
      <alignment/>
    </xf>
    <xf numFmtId="0" fontId="24" fillId="0" borderId="0" xfId="0" applyFont="1" applyBorder="1" applyAlignment="1">
      <alignment horizontal="center" vertical="center" wrapText="1"/>
    </xf>
    <xf numFmtId="0" fontId="34" fillId="0" borderId="18" xfId="0" applyFont="1" applyBorder="1" applyAlignment="1">
      <alignment vertical="center" wrapText="1"/>
    </xf>
    <xf numFmtId="0" fontId="14" fillId="0" borderId="0" xfId="0" applyFont="1" applyBorder="1" applyAlignment="1">
      <alignment/>
    </xf>
    <xf numFmtId="0" fontId="0" fillId="0" borderId="0" xfId="0" applyFont="1" applyAlignment="1">
      <alignment/>
    </xf>
    <xf numFmtId="3" fontId="20" fillId="0" borderId="0" xfId="57" applyNumberFormat="1" applyFont="1" applyBorder="1" applyAlignment="1">
      <alignment horizontal="center" vertical="center"/>
      <protection/>
    </xf>
    <xf numFmtId="167" fontId="37" fillId="0" borderId="0" xfId="0" applyNumberFormat="1" applyFont="1" applyAlignment="1">
      <alignment horizontal="center"/>
    </xf>
    <xf numFmtId="0" fontId="0" fillId="0" borderId="23" xfId="0" applyBorder="1" applyAlignment="1">
      <alignment/>
    </xf>
    <xf numFmtId="3" fontId="20" fillId="0" borderId="20" xfId="0" applyNumberFormat="1" applyFont="1" applyFill="1" applyBorder="1" applyAlignment="1">
      <alignment horizontal="center" vertical="center"/>
    </xf>
    <xf numFmtId="0" fontId="34" fillId="0" borderId="17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20" fillId="0" borderId="15" xfId="0" applyNumberFormat="1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3" fontId="20" fillId="0" borderId="29" xfId="0" applyNumberFormat="1" applyFont="1" applyBorder="1" applyAlignment="1">
      <alignment horizontal="center" vertical="center" wrapText="1"/>
    </xf>
    <xf numFmtId="0" fontId="20" fillId="0" borderId="30" xfId="0" applyFont="1" applyFill="1" applyBorder="1" applyAlignment="1">
      <alignment vertical="center" wrapText="1"/>
    </xf>
    <xf numFmtId="0" fontId="20" fillId="0" borderId="3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Alignment="1">
      <alignment horizontal="center"/>
    </xf>
    <xf numFmtId="167" fontId="22" fillId="0" borderId="0" xfId="0" applyNumberFormat="1" applyFont="1" applyAlignment="1">
      <alignment horizontal="right"/>
    </xf>
    <xf numFmtId="0" fontId="21" fillId="0" borderId="17" xfId="0" applyNumberFormat="1" applyFont="1" applyBorder="1" applyAlignment="1">
      <alignment horizontal="center"/>
    </xf>
    <xf numFmtId="0" fontId="20" fillId="0" borderId="17" xfId="0" applyFont="1" applyBorder="1" applyAlignment="1">
      <alignment/>
    </xf>
    <xf numFmtId="3" fontId="20" fillId="0" borderId="17" xfId="0" applyNumberFormat="1" applyFont="1" applyBorder="1" applyAlignment="1">
      <alignment horizontal="center"/>
    </xf>
    <xf numFmtId="0" fontId="22" fillId="0" borderId="17" xfId="0" applyFont="1" applyBorder="1" applyAlignment="1">
      <alignment/>
    </xf>
    <xf numFmtId="3" fontId="22" fillId="0" borderId="17" xfId="0" applyNumberFormat="1" applyFont="1" applyBorder="1" applyAlignment="1">
      <alignment horizontal="center"/>
    </xf>
    <xf numFmtId="0" fontId="14" fillId="0" borderId="26" xfId="0" applyFont="1" applyBorder="1" applyAlignment="1">
      <alignment/>
    </xf>
    <xf numFmtId="0" fontId="23" fillId="0" borderId="19" xfId="0" applyFont="1" applyFill="1" applyBorder="1" applyAlignment="1">
      <alignment vertical="center" wrapText="1"/>
    </xf>
    <xf numFmtId="3" fontId="23" fillId="0" borderId="19" xfId="0" applyNumberFormat="1" applyFont="1" applyFill="1" applyBorder="1" applyAlignment="1">
      <alignment horizontal="center" vertical="center"/>
    </xf>
    <xf numFmtId="0" fontId="20" fillId="0" borderId="3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34" fillId="0" borderId="31" xfId="0" applyFont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/>
    </xf>
    <xf numFmtId="3" fontId="24" fillId="0" borderId="0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vertical="center" wrapText="1"/>
    </xf>
    <xf numFmtId="3" fontId="6" fillId="0" borderId="19" xfId="0" applyNumberFormat="1" applyFont="1" applyFill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vertical="center" wrapText="1"/>
    </xf>
    <xf numFmtId="0" fontId="39" fillId="0" borderId="17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vertical="center" wrapText="1"/>
    </xf>
    <xf numFmtId="3" fontId="13" fillId="0" borderId="17" xfId="0" applyNumberFormat="1" applyFont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16" fontId="13" fillId="0" borderId="17" xfId="0" applyNumberFormat="1" applyFont="1" applyBorder="1" applyAlignment="1" quotePrefix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 wrapText="1"/>
    </xf>
    <xf numFmtId="16" fontId="13" fillId="0" borderId="17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vertical="center" wrapText="1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 wrapText="1"/>
    </xf>
    <xf numFmtId="16" fontId="13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3" fontId="6" fillId="0" borderId="14" xfId="0" applyNumberFormat="1" applyFont="1" applyBorder="1" applyAlignment="1">
      <alignment horizontal="center" vertical="center"/>
    </xf>
    <xf numFmtId="16" fontId="6" fillId="0" borderId="32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16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horizontal="center" vertical="center"/>
    </xf>
    <xf numFmtId="0" fontId="13" fillId="0" borderId="17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/>
    </xf>
    <xf numFmtId="0" fontId="21" fillId="0" borderId="12" xfId="57" applyFont="1" applyFill="1" applyBorder="1" applyAlignment="1">
      <alignment horizontal="left" vertical="center" wrapText="1"/>
      <protection/>
    </xf>
    <xf numFmtId="0" fontId="0" fillId="0" borderId="0" xfId="56" applyFont="1">
      <alignment/>
      <protection/>
    </xf>
    <xf numFmtId="0" fontId="21" fillId="0" borderId="0" xfId="56" applyFont="1" applyAlignment="1">
      <alignment wrapText="1"/>
      <protection/>
    </xf>
    <xf numFmtId="0" fontId="21" fillId="0" borderId="0" xfId="56" applyFont="1">
      <alignment/>
      <protection/>
    </xf>
    <xf numFmtId="0" fontId="20" fillId="0" borderId="0" xfId="56" applyFont="1">
      <alignment/>
      <protection/>
    </xf>
    <xf numFmtId="0" fontId="20" fillId="0" borderId="34" xfId="56" applyFont="1" applyBorder="1" applyAlignment="1">
      <alignment vertical="center" wrapText="1"/>
      <protection/>
    </xf>
    <xf numFmtId="0" fontId="20" fillId="0" borderId="35" xfId="56" applyFont="1" applyBorder="1" applyAlignment="1">
      <alignment horizontal="center" vertical="center"/>
      <protection/>
    </xf>
    <xf numFmtId="0" fontId="20" fillId="0" borderId="36" xfId="56" applyFont="1" applyBorder="1" applyAlignment="1">
      <alignment horizontal="center" vertical="center" wrapText="1"/>
      <protection/>
    </xf>
    <xf numFmtId="0" fontId="6" fillId="0" borderId="0" xfId="56" applyFont="1">
      <alignment/>
      <protection/>
    </xf>
    <xf numFmtId="0" fontId="7" fillId="0" borderId="0" xfId="56" applyFont="1">
      <alignment/>
      <protection/>
    </xf>
    <xf numFmtId="3" fontId="21" fillId="0" borderId="10" xfId="56" applyNumberFormat="1" applyFont="1" applyBorder="1" applyAlignment="1">
      <alignment horizontal="center" vertical="center"/>
      <protection/>
    </xf>
    <xf numFmtId="3" fontId="20" fillId="0" borderId="37" xfId="56" applyNumberFormat="1" applyFont="1" applyBorder="1" applyAlignment="1">
      <alignment horizontal="center" vertical="center"/>
      <protection/>
    </xf>
    <xf numFmtId="0" fontId="25" fillId="0" borderId="38" xfId="56" applyFont="1" applyBorder="1" applyAlignment="1">
      <alignment horizontal="left" vertical="center" wrapText="1"/>
      <protection/>
    </xf>
    <xf numFmtId="3" fontId="21" fillId="0" borderId="38" xfId="56" applyNumberFormat="1" applyFont="1" applyBorder="1" applyAlignment="1">
      <alignment vertical="center" wrapText="1"/>
      <protection/>
    </xf>
    <xf numFmtId="0" fontId="0" fillId="0" borderId="0" xfId="56" applyFont="1" applyAlignment="1">
      <alignment wrapText="1"/>
      <protection/>
    </xf>
    <xf numFmtId="3" fontId="6" fillId="0" borderId="0" xfId="56" applyNumberFormat="1" applyFont="1">
      <alignment/>
      <protection/>
    </xf>
    <xf numFmtId="0" fontId="1" fillId="0" borderId="0" xfId="56" applyFont="1">
      <alignment/>
      <protection/>
    </xf>
    <xf numFmtId="0" fontId="25" fillId="0" borderId="38" xfId="56" applyFont="1" applyBorder="1" applyAlignment="1">
      <alignment horizontal="left" vertical="center"/>
      <protection/>
    </xf>
    <xf numFmtId="0" fontId="23" fillId="0" borderId="12" xfId="57" applyFont="1" applyBorder="1" applyAlignment="1">
      <alignment horizontal="left" vertical="center" indent="1"/>
      <protection/>
    </xf>
    <xf numFmtId="3" fontId="23" fillId="0" borderId="14" xfId="57" applyNumberFormat="1" applyFont="1" applyBorder="1" applyAlignment="1">
      <alignment horizontal="center" vertical="center"/>
      <protection/>
    </xf>
    <xf numFmtId="0" fontId="23" fillId="0" borderId="39" xfId="57" applyFont="1" applyBorder="1" applyAlignment="1">
      <alignment horizontal="left" vertical="center" indent="1"/>
      <protection/>
    </xf>
    <xf numFmtId="3" fontId="23" fillId="0" borderId="40" xfId="57" applyNumberFormat="1" applyFont="1" applyBorder="1" applyAlignment="1">
      <alignment horizontal="center" vertical="center"/>
      <protection/>
    </xf>
    <xf numFmtId="3" fontId="21" fillId="0" borderId="40" xfId="57" applyNumberFormat="1" applyFont="1" applyBorder="1" applyAlignment="1">
      <alignment horizontal="center" vertical="center"/>
      <protection/>
    </xf>
    <xf numFmtId="0" fontId="21" fillId="0" borderId="12" xfId="0" applyFont="1" applyBorder="1" applyAlignment="1">
      <alignment vertical="center"/>
    </xf>
    <xf numFmtId="16" fontId="34" fillId="0" borderId="19" xfId="0" applyNumberFormat="1" applyFont="1" applyBorder="1" applyAlignment="1">
      <alignment horizontal="center" vertical="center"/>
    </xf>
    <xf numFmtId="0" fontId="23" fillId="0" borderId="17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 vertical="center" wrapText="1"/>
    </xf>
    <xf numFmtId="3" fontId="23" fillId="0" borderId="17" xfId="0" applyNumberFormat="1" applyFont="1" applyBorder="1" applyAlignment="1">
      <alignment horizontal="center" vertical="center"/>
    </xf>
    <xf numFmtId="0" fontId="23" fillId="0" borderId="13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vertical="center" wrapText="1"/>
    </xf>
    <xf numFmtId="3" fontId="23" fillId="0" borderId="13" xfId="0" applyNumberFormat="1" applyFont="1" applyBorder="1" applyAlignment="1">
      <alignment horizontal="center" vertical="center"/>
    </xf>
    <xf numFmtId="0" fontId="20" fillId="0" borderId="17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95" fillId="0" borderId="0" xfId="58" applyNumberFormat="1" applyFont="1" applyAlignment="1">
      <alignment horizontal="center"/>
      <protection/>
    </xf>
    <xf numFmtId="0" fontId="95" fillId="0" borderId="0" xfId="58" applyFont="1">
      <alignment/>
      <protection/>
    </xf>
    <xf numFmtId="167" fontId="95" fillId="0" borderId="0" xfId="58" applyNumberFormat="1" applyFont="1" applyAlignment="1">
      <alignment horizontal="center"/>
      <protection/>
    </xf>
    <xf numFmtId="0" fontId="96" fillId="0" borderId="0" xfId="58" applyFont="1" applyBorder="1">
      <alignment/>
      <protection/>
    </xf>
    <xf numFmtId="0" fontId="96" fillId="0" borderId="0" xfId="58" applyFont="1">
      <alignment/>
      <protection/>
    </xf>
    <xf numFmtId="0" fontId="97" fillId="0" borderId="13" xfId="58" applyNumberFormat="1" applyFont="1" applyBorder="1" applyAlignment="1">
      <alignment horizontal="center" vertical="center" wrapText="1"/>
      <protection/>
    </xf>
    <xf numFmtId="0" fontId="97" fillId="0" borderId="13" xfId="58" applyFont="1" applyBorder="1" applyAlignment="1">
      <alignment horizontal="center" vertical="center" wrapText="1"/>
      <protection/>
    </xf>
    <xf numFmtId="0" fontId="98" fillId="0" borderId="0" xfId="58" applyFont="1" applyBorder="1" applyAlignment="1">
      <alignment horizontal="center" vertical="center" wrapText="1"/>
      <protection/>
    </xf>
    <xf numFmtId="0" fontId="98" fillId="0" borderId="0" xfId="58" applyFont="1" applyAlignment="1">
      <alignment horizontal="center" vertical="center" wrapText="1"/>
      <protection/>
    </xf>
    <xf numFmtId="0" fontId="98" fillId="0" borderId="0" xfId="58" applyFont="1" applyBorder="1" applyAlignment="1">
      <alignment horizontal="center" wrapText="1"/>
      <protection/>
    </xf>
    <xf numFmtId="0" fontId="98" fillId="0" borderId="0" xfId="58" applyFont="1" applyAlignment="1">
      <alignment horizontal="center" wrapText="1"/>
      <protection/>
    </xf>
    <xf numFmtId="16" fontId="99" fillId="0" borderId="17" xfId="58" applyNumberFormat="1" applyFont="1" applyBorder="1" applyAlignment="1">
      <alignment horizontal="center" vertical="center"/>
      <protection/>
    </xf>
    <xf numFmtId="3" fontId="34" fillId="0" borderId="17" xfId="58" applyNumberFormat="1" applyFont="1" applyBorder="1" applyAlignment="1">
      <alignment horizontal="center" vertical="center"/>
      <protection/>
    </xf>
    <xf numFmtId="0" fontId="100" fillId="0" borderId="0" xfId="58" applyFont="1" applyBorder="1">
      <alignment/>
      <protection/>
    </xf>
    <xf numFmtId="0" fontId="100" fillId="0" borderId="0" xfId="58" applyFont="1">
      <alignment/>
      <protection/>
    </xf>
    <xf numFmtId="3" fontId="34" fillId="0" borderId="17" xfId="58" applyNumberFormat="1" applyFont="1" applyFill="1" applyBorder="1" applyAlignment="1">
      <alignment horizontal="center" vertical="center"/>
      <protection/>
    </xf>
    <xf numFmtId="0" fontId="98" fillId="0" borderId="0" xfId="58" applyFont="1" applyBorder="1">
      <alignment/>
      <protection/>
    </xf>
    <xf numFmtId="0" fontId="98" fillId="0" borderId="0" xfId="58" applyFont="1">
      <alignment/>
      <protection/>
    </xf>
    <xf numFmtId="0" fontId="98" fillId="27" borderId="0" xfId="58" applyFont="1" applyFill="1">
      <alignment/>
      <protection/>
    </xf>
    <xf numFmtId="0" fontId="20" fillId="0" borderId="13" xfId="56" applyNumberFormat="1" applyFont="1" applyBorder="1" applyAlignment="1">
      <alignment horizontal="center" vertical="center" wrapText="1"/>
      <protection/>
    </xf>
    <xf numFmtId="0" fontId="20" fillId="0" borderId="13" xfId="56" applyFont="1" applyBorder="1" applyAlignment="1">
      <alignment horizontal="center" vertical="center" wrapText="1"/>
      <protection/>
    </xf>
    <xf numFmtId="167" fontId="23" fillId="0" borderId="21" xfId="56" applyNumberFormat="1" applyFont="1" applyBorder="1" applyAlignment="1">
      <alignment horizontal="center" wrapText="1"/>
      <protection/>
    </xf>
    <xf numFmtId="0" fontId="14" fillId="0" borderId="0" xfId="56" applyFont="1" applyBorder="1" applyAlignment="1">
      <alignment horizontal="center" vertical="center" wrapText="1"/>
      <protection/>
    </xf>
    <xf numFmtId="0" fontId="14" fillId="0" borderId="0" xfId="56" applyFont="1" applyAlignment="1">
      <alignment horizontal="center" vertical="center" wrapText="1"/>
      <protection/>
    </xf>
    <xf numFmtId="0" fontId="14" fillId="0" borderId="0" xfId="56" applyFont="1" applyBorder="1" applyAlignment="1">
      <alignment horizontal="center" wrapText="1"/>
      <protection/>
    </xf>
    <xf numFmtId="0" fontId="14" fillId="0" borderId="0" xfId="56" applyFont="1" applyAlignment="1">
      <alignment horizontal="center" wrapText="1"/>
      <protection/>
    </xf>
    <xf numFmtId="0" fontId="1" fillId="0" borderId="0" xfId="56" applyFont="1" applyBorder="1">
      <alignment/>
      <protection/>
    </xf>
    <xf numFmtId="0" fontId="34" fillId="0" borderId="17" xfId="56" applyFont="1" applyBorder="1" applyAlignment="1">
      <alignment vertical="center" wrapText="1"/>
      <protection/>
    </xf>
    <xf numFmtId="3" fontId="34" fillId="0" borderId="17" xfId="56" applyNumberFormat="1" applyFont="1" applyBorder="1" applyAlignment="1">
      <alignment horizontal="center" vertical="center"/>
      <protection/>
    </xf>
    <xf numFmtId="0" fontId="29" fillId="0" borderId="17" xfId="56" applyFont="1" applyBorder="1" applyAlignment="1">
      <alignment vertical="center" wrapText="1"/>
      <protection/>
    </xf>
    <xf numFmtId="3" fontId="29" fillId="0" borderId="17" xfId="56" applyNumberFormat="1" applyFont="1" applyBorder="1" applyAlignment="1">
      <alignment horizontal="center" vertical="center"/>
      <protection/>
    </xf>
    <xf numFmtId="0" fontId="14" fillId="0" borderId="0" xfId="56" applyFont="1" applyBorder="1">
      <alignment/>
      <protection/>
    </xf>
    <xf numFmtId="0" fontId="14" fillId="0" borderId="0" xfId="56" applyFont="1">
      <alignment/>
      <protection/>
    </xf>
    <xf numFmtId="16" fontId="34" fillId="0" borderId="17" xfId="56" applyNumberFormat="1" applyFont="1" applyBorder="1" applyAlignment="1">
      <alignment horizontal="center" vertical="center"/>
      <protection/>
    </xf>
    <xf numFmtId="16" fontId="33" fillId="0" borderId="13" xfId="56" applyNumberFormat="1" applyFont="1" applyBorder="1" applyAlignment="1">
      <alignment horizontal="center" vertical="center"/>
      <protection/>
    </xf>
    <xf numFmtId="16" fontId="33" fillId="0" borderId="18" xfId="56" applyNumberFormat="1" applyFont="1" applyBorder="1" applyAlignment="1">
      <alignment horizontal="center" vertical="center"/>
      <protection/>
    </xf>
    <xf numFmtId="0" fontId="31" fillId="0" borderId="17" xfId="56" applyFont="1" applyBorder="1" applyAlignment="1">
      <alignment vertical="center" wrapText="1"/>
      <protection/>
    </xf>
    <xf numFmtId="3" fontId="31" fillId="0" borderId="17" xfId="56" applyNumberFormat="1" applyFont="1" applyBorder="1" applyAlignment="1">
      <alignment horizontal="center" vertical="center"/>
      <protection/>
    </xf>
    <xf numFmtId="16" fontId="28" fillId="0" borderId="13" xfId="56" applyNumberFormat="1" applyFont="1" applyBorder="1" applyAlignment="1">
      <alignment horizontal="center" vertical="center"/>
      <protection/>
    </xf>
    <xf numFmtId="3" fontId="16" fillId="0" borderId="0" xfId="56" applyNumberFormat="1" applyFont="1" applyBorder="1">
      <alignment/>
      <protection/>
    </xf>
    <xf numFmtId="0" fontId="16" fillId="0" borderId="0" xfId="56" applyFont="1">
      <alignment/>
      <protection/>
    </xf>
    <xf numFmtId="16" fontId="28" fillId="0" borderId="19" xfId="56" applyNumberFormat="1" applyFont="1" applyBorder="1" applyAlignment="1">
      <alignment horizontal="center" vertical="center"/>
      <protection/>
    </xf>
    <xf numFmtId="3" fontId="15" fillId="0" borderId="0" xfId="56" applyNumberFormat="1" applyFont="1" applyBorder="1">
      <alignment/>
      <protection/>
    </xf>
    <xf numFmtId="0" fontId="15" fillId="0" borderId="0" xfId="56" applyFont="1">
      <alignment/>
      <protection/>
    </xf>
    <xf numFmtId="0" fontId="15" fillId="0" borderId="0" xfId="56" applyFont="1" applyBorder="1">
      <alignment/>
      <protection/>
    </xf>
    <xf numFmtId="0" fontId="16" fillId="0" borderId="0" xfId="56" applyFont="1" applyBorder="1">
      <alignment/>
      <protection/>
    </xf>
    <xf numFmtId="0" fontId="16" fillId="0" borderId="0" xfId="56" applyFont="1">
      <alignment/>
      <protection/>
    </xf>
    <xf numFmtId="0" fontId="34" fillId="0" borderId="13" xfId="56" applyFont="1" applyBorder="1" applyAlignment="1">
      <alignment vertical="center" wrapText="1"/>
      <protection/>
    </xf>
    <xf numFmtId="3" fontId="34" fillId="0" borderId="13" xfId="56" applyNumberFormat="1" applyFont="1" applyBorder="1" applyAlignment="1">
      <alignment horizontal="center" vertical="center"/>
      <protection/>
    </xf>
    <xf numFmtId="16" fontId="34" fillId="0" borderId="13" xfId="56" applyNumberFormat="1" applyFont="1" applyBorder="1" applyAlignment="1">
      <alignment horizontal="center" vertical="center"/>
      <protection/>
    </xf>
    <xf numFmtId="0" fontId="30" fillId="0" borderId="0" xfId="56" applyFont="1" applyBorder="1">
      <alignment/>
      <protection/>
    </xf>
    <xf numFmtId="0" fontId="0" fillId="0" borderId="0" xfId="56" applyFont="1" applyBorder="1">
      <alignment/>
      <protection/>
    </xf>
    <xf numFmtId="3" fontId="14" fillId="0" borderId="0" xfId="56" applyNumberFormat="1" applyFont="1">
      <alignment/>
      <protection/>
    </xf>
    <xf numFmtId="0" fontId="14" fillId="0" borderId="0" xfId="56" applyFont="1" applyAlignment="1">
      <alignment horizontal="center"/>
      <protection/>
    </xf>
    <xf numFmtId="0" fontId="2" fillId="0" borderId="0" xfId="56" applyNumberFormat="1" applyFont="1" applyAlignment="1">
      <alignment horizontal="center"/>
      <protection/>
    </xf>
    <xf numFmtId="0" fontId="2" fillId="0" borderId="0" xfId="56" applyFont="1">
      <alignment/>
      <protection/>
    </xf>
    <xf numFmtId="167" fontId="2" fillId="0" borderId="0" xfId="56" applyNumberFormat="1" applyFont="1" applyAlignment="1">
      <alignment horizontal="center"/>
      <protection/>
    </xf>
    <xf numFmtId="0" fontId="22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0" fontId="25" fillId="0" borderId="17" xfId="0" applyFont="1" applyBorder="1" applyAlignment="1">
      <alignment horizontal="left" vertical="center" wrapText="1"/>
    </xf>
    <xf numFmtId="3" fontId="21" fillId="0" borderId="17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2" xfId="57" applyFont="1" applyBorder="1" applyAlignment="1">
      <alignment horizontal="left" vertical="center" indent="1"/>
      <protection/>
    </xf>
    <xf numFmtId="3" fontId="20" fillId="30" borderId="41" xfId="56" applyNumberFormat="1" applyFont="1" applyFill="1" applyBorder="1" applyAlignment="1">
      <alignment vertical="center" wrapText="1"/>
      <protection/>
    </xf>
    <xf numFmtId="3" fontId="20" fillId="30" borderId="42" xfId="56" applyNumberFormat="1" applyFont="1" applyFill="1" applyBorder="1" applyAlignment="1">
      <alignment horizontal="center" vertical="center"/>
      <protection/>
    </xf>
    <xf numFmtId="3" fontId="20" fillId="30" borderId="43" xfId="56" applyNumberFormat="1" applyFont="1" applyFill="1" applyBorder="1" applyAlignment="1">
      <alignment horizontal="center" vertical="center"/>
      <protection/>
    </xf>
    <xf numFmtId="0" fontId="23" fillId="0" borderId="19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3" fontId="7" fillId="0" borderId="44" xfId="0" applyNumberFormat="1" applyFont="1" applyFill="1" applyBorder="1" applyAlignment="1">
      <alignment horizontal="center" vertical="center"/>
    </xf>
    <xf numFmtId="3" fontId="23" fillId="0" borderId="19" xfId="0" applyNumberFormat="1" applyFont="1" applyBorder="1" applyAlignment="1">
      <alignment horizontal="center" vertical="center"/>
    </xf>
    <xf numFmtId="3" fontId="13" fillId="0" borderId="19" xfId="0" applyNumberFormat="1" applyFont="1" applyBorder="1" applyAlignment="1">
      <alignment horizontal="center" vertical="center"/>
    </xf>
    <xf numFmtId="0" fontId="14" fillId="0" borderId="33" xfId="0" applyFont="1" applyBorder="1" applyAlignment="1">
      <alignment/>
    </xf>
    <xf numFmtId="0" fontId="41" fillId="0" borderId="45" xfId="0" applyFont="1" applyBorder="1" applyAlignment="1">
      <alignment horizontal="left" vertical="center" wrapText="1"/>
    </xf>
    <xf numFmtId="0" fontId="21" fillId="0" borderId="45" xfId="0" applyFont="1" applyBorder="1" applyAlignment="1">
      <alignment vertical="center"/>
    </xf>
    <xf numFmtId="0" fontId="4" fillId="0" borderId="33" xfId="57" applyFont="1" applyBorder="1" applyAlignment="1">
      <alignment vertical="center"/>
      <protection/>
    </xf>
    <xf numFmtId="0" fontId="2" fillId="0" borderId="33" xfId="57" applyBorder="1" applyAlignment="1">
      <alignment vertical="center"/>
      <protection/>
    </xf>
    <xf numFmtId="0" fontId="4" fillId="0" borderId="46" xfId="57" applyFont="1" applyBorder="1" applyAlignment="1">
      <alignment vertical="center"/>
      <protection/>
    </xf>
    <xf numFmtId="0" fontId="4" fillId="0" borderId="47" xfId="57" applyFont="1" applyBorder="1" applyAlignment="1">
      <alignment vertical="center"/>
      <protection/>
    </xf>
    <xf numFmtId="0" fontId="2" fillId="0" borderId="48" xfId="57" applyBorder="1" applyAlignment="1">
      <alignment vertical="center"/>
      <protection/>
    </xf>
    <xf numFmtId="0" fontId="2" fillId="0" borderId="49" xfId="57" applyBorder="1" applyAlignment="1">
      <alignment vertical="center"/>
      <protection/>
    </xf>
    <xf numFmtId="0" fontId="4" fillId="0" borderId="50" xfId="57" applyFont="1" applyBorder="1" applyAlignment="1">
      <alignment vertical="center"/>
      <protection/>
    </xf>
    <xf numFmtId="0" fontId="2" fillId="0" borderId="50" xfId="57" applyBorder="1" applyAlignment="1">
      <alignment vertical="center"/>
      <protection/>
    </xf>
    <xf numFmtId="3" fontId="23" fillId="0" borderId="51" xfId="57" applyNumberFormat="1" applyFont="1" applyBorder="1" applyAlignment="1">
      <alignment horizontal="center" vertical="center"/>
      <protection/>
    </xf>
    <xf numFmtId="3" fontId="20" fillId="0" borderId="52" xfId="57" applyNumberFormat="1" applyFont="1" applyFill="1" applyBorder="1" applyAlignment="1">
      <alignment horizontal="center" vertical="center"/>
      <protection/>
    </xf>
    <xf numFmtId="3" fontId="20" fillId="0" borderId="52" xfId="57" applyNumberFormat="1" applyFont="1" applyFill="1" applyBorder="1" applyAlignment="1">
      <alignment horizontal="center" vertical="center" wrapText="1"/>
      <protection/>
    </xf>
    <xf numFmtId="0" fontId="20" fillId="0" borderId="53" xfId="57" applyFont="1" applyBorder="1" applyAlignment="1">
      <alignment horizontal="center" vertical="center" wrapText="1"/>
      <protection/>
    </xf>
    <xf numFmtId="0" fontId="25" fillId="0" borderId="54" xfId="0" applyFont="1" applyBorder="1" applyAlignment="1">
      <alignment horizontal="left" vertical="center" wrapText="1"/>
    </xf>
    <xf numFmtId="0" fontId="41" fillId="0" borderId="55" xfId="0" applyFont="1" applyBorder="1" applyAlignment="1">
      <alignment horizontal="left" vertical="center" wrapText="1"/>
    </xf>
    <xf numFmtId="0" fontId="2" fillId="0" borderId="33" xfId="57" applyFill="1" applyBorder="1">
      <alignment/>
      <protection/>
    </xf>
    <xf numFmtId="0" fontId="41" fillId="0" borderId="56" xfId="0" applyFont="1" applyBorder="1" applyAlignment="1">
      <alignment horizontal="left" vertical="center" wrapText="1"/>
    </xf>
    <xf numFmtId="0" fontId="41" fillId="0" borderId="57" xfId="0" applyFont="1" applyBorder="1" applyAlignment="1">
      <alignment horizontal="left" vertical="center" wrapText="1"/>
    </xf>
    <xf numFmtId="0" fontId="20" fillId="0" borderId="58" xfId="57" applyFont="1" applyFill="1" applyBorder="1" applyAlignment="1">
      <alignment horizontal="left" vertical="center" indent="1"/>
      <protection/>
    </xf>
    <xf numFmtId="3" fontId="23" fillId="0" borderId="59" xfId="57" applyNumberFormat="1" applyFont="1" applyBorder="1" applyAlignment="1">
      <alignment horizontal="center" vertical="center"/>
      <protection/>
    </xf>
    <xf numFmtId="3" fontId="23" fillId="0" borderId="60" xfId="57" applyNumberFormat="1" applyFont="1" applyBorder="1" applyAlignment="1">
      <alignment horizontal="center" vertical="center"/>
      <protection/>
    </xf>
    <xf numFmtId="3" fontId="23" fillId="0" borderId="61" xfId="57" applyNumberFormat="1" applyFont="1" applyBorder="1" applyAlignment="1">
      <alignment horizontal="center" vertical="center"/>
      <protection/>
    </xf>
    <xf numFmtId="3" fontId="21" fillId="0" borderId="61" xfId="57" applyNumberFormat="1" applyFont="1" applyBorder="1" applyAlignment="1">
      <alignment horizontal="center" vertical="center"/>
      <protection/>
    </xf>
    <xf numFmtId="3" fontId="23" fillId="0" borderId="62" xfId="57" applyNumberFormat="1" applyFont="1" applyBorder="1" applyAlignment="1">
      <alignment horizontal="center" vertical="center"/>
      <protection/>
    </xf>
    <xf numFmtId="3" fontId="20" fillId="0" borderId="63" xfId="57" applyNumberFormat="1" applyFont="1" applyFill="1" applyBorder="1" applyAlignment="1">
      <alignment horizontal="center" vertical="center"/>
      <protection/>
    </xf>
    <xf numFmtId="0" fontId="20" fillId="0" borderId="64" xfId="57" applyFont="1" applyBorder="1" applyAlignment="1">
      <alignment horizontal="center" vertical="center" wrapText="1"/>
      <protection/>
    </xf>
    <xf numFmtId="0" fontId="20" fillId="0" borderId="65" xfId="57" applyFont="1" applyFill="1" applyBorder="1" applyAlignment="1">
      <alignment horizontal="left" vertical="center" wrapText="1" indent="1"/>
      <protection/>
    </xf>
    <xf numFmtId="0" fontId="20" fillId="0" borderId="59" xfId="57" applyFont="1" applyBorder="1" applyAlignment="1">
      <alignment horizontal="center" vertical="center" wrapText="1"/>
      <protection/>
    </xf>
    <xf numFmtId="3" fontId="20" fillId="0" borderId="29" xfId="57" applyNumberFormat="1" applyFont="1" applyFill="1" applyBorder="1" applyAlignment="1">
      <alignment horizontal="center" vertical="center" wrapText="1"/>
      <protection/>
    </xf>
    <xf numFmtId="0" fontId="20" fillId="0" borderId="66" xfId="57" applyFont="1" applyFill="1" applyBorder="1" applyAlignment="1">
      <alignment horizontal="left" vertical="center" indent="1"/>
      <protection/>
    </xf>
    <xf numFmtId="3" fontId="20" fillId="0" borderId="29" xfId="57" applyNumberFormat="1" applyFont="1" applyFill="1" applyBorder="1" applyAlignment="1">
      <alignment horizontal="center" vertical="center"/>
      <protection/>
    </xf>
    <xf numFmtId="0" fontId="20" fillId="0" borderId="67" xfId="57" applyFont="1" applyBorder="1" applyAlignment="1">
      <alignment horizontal="center" vertical="center" wrapText="1"/>
      <protection/>
    </xf>
    <xf numFmtId="0" fontId="20" fillId="0" borderId="58" xfId="57" applyFont="1" applyFill="1" applyBorder="1" applyAlignment="1">
      <alignment horizontal="left" vertical="center" wrapText="1" indent="1"/>
      <protection/>
    </xf>
    <xf numFmtId="0" fontId="41" fillId="0" borderId="68" xfId="0" applyFont="1" applyBorder="1" applyAlignment="1">
      <alignment horizontal="left" vertical="center" wrapText="1"/>
    </xf>
    <xf numFmtId="3" fontId="20" fillId="0" borderId="59" xfId="57" applyNumberFormat="1" applyFont="1" applyFill="1" applyBorder="1" applyAlignment="1">
      <alignment horizontal="center" vertical="center" wrapText="1"/>
      <protection/>
    </xf>
    <xf numFmtId="3" fontId="23" fillId="0" borderId="69" xfId="57" applyNumberFormat="1" applyFont="1" applyBorder="1" applyAlignment="1">
      <alignment horizontal="center" vertical="center"/>
      <protection/>
    </xf>
    <xf numFmtId="3" fontId="23" fillId="0" borderId="70" xfId="57" applyNumberFormat="1" applyFont="1" applyBorder="1" applyAlignment="1">
      <alignment horizontal="center" vertical="center"/>
      <protection/>
    </xf>
    <xf numFmtId="3" fontId="21" fillId="0" borderId="70" xfId="57" applyNumberFormat="1" applyFont="1" applyBorder="1" applyAlignment="1">
      <alignment horizontal="center" vertical="center"/>
      <protection/>
    </xf>
    <xf numFmtId="3" fontId="20" fillId="0" borderId="59" xfId="57" applyNumberFormat="1" applyFont="1" applyFill="1" applyBorder="1" applyAlignment="1">
      <alignment horizontal="center" vertical="center"/>
      <protection/>
    </xf>
    <xf numFmtId="3" fontId="21" fillId="0" borderId="71" xfId="56" applyNumberFormat="1" applyFont="1" applyBorder="1" applyAlignment="1">
      <alignment vertical="center" wrapText="1"/>
      <protection/>
    </xf>
    <xf numFmtId="3" fontId="21" fillId="0" borderId="72" xfId="56" applyNumberFormat="1" applyFont="1" applyBorder="1" applyAlignment="1">
      <alignment horizontal="center" vertical="center"/>
      <protection/>
    </xf>
    <xf numFmtId="3" fontId="20" fillId="0" borderId="73" xfId="56" applyNumberFormat="1" applyFont="1" applyBorder="1" applyAlignment="1">
      <alignment horizontal="center" vertical="center"/>
      <protection/>
    </xf>
    <xf numFmtId="3" fontId="1" fillId="0" borderId="0" xfId="0" applyNumberFormat="1" applyFont="1" applyBorder="1" applyAlignment="1">
      <alignment/>
    </xf>
    <xf numFmtId="3" fontId="20" fillId="0" borderId="40" xfId="57" applyNumberFormat="1" applyFont="1" applyBorder="1" applyAlignment="1">
      <alignment horizontal="center" vertical="center"/>
      <protection/>
    </xf>
    <xf numFmtId="0" fontId="20" fillId="0" borderId="65" xfId="57" applyFont="1" applyBorder="1" applyAlignment="1">
      <alignment horizontal="center" vertical="center" wrapText="1"/>
      <protection/>
    </xf>
    <xf numFmtId="0" fontId="20" fillId="0" borderId="64" xfId="57" applyFont="1" applyFill="1" applyBorder="1" applyAlignment="1">
      <alignment horizontal="left" vertical="center" wrapText="1" indent="1"/>
      <protection/>
    </xf>
    <xf numFmtId="0" fontId="21" fillId="0" borderId="45" xfId="0" applyFont="1" applyBorder="1" applyAlignment="1">
      <alignment vertical="center" wrapText="1"/>
    </xf>
    <xf numFmtId="0" fontId="20" fillId="0" borderId="64" xfId="57" applyFont="1" applyFill="1" applyBorder="1" applyAlignment="1">
      <alignment horizontal="left" vertical="center" indent="1"/>
      <protection/>
    </xf>
    <xf numFmtId="3" fontId="21" fillId="0" borderId="60" xfId="57" applyNumberFormat="1" applyFont="1" applyBorder="1" applyAlignment="1">
      <alignment horizontal="center" vertical="center"/>
      <protection/>
    </xf>
    <xf numFmtId="3" fontId="23" fillId="0" borderId="74" xfId="57" applyNumberFormat="1" applyFont="1" applyBorder="1" applyAlignment="1">
      <alignment horizontal="center" vertical="center"/>
      <protection/>
    </xf>
    <xf numFmtId="0" fontId="1" fillId="0" borderId="33" xfId="57" applyFont="1" applyFill="1" applyBorder="1">
      <alignment/>
      <protection/>
    </xf>
    <xf numFmtId="0" fontId="2" fillId="0" borderId="75" xfId="57" applyBorder="1" applyAlignment="1">
      <alignment vertical="center"/>
      <protection/>
    </xf>
    <xf numFmtId="3" fontId="7" fillId="30" borderId="10" xfId="0" applyNumberFormat="1" applyFont="1" applyFill="1" applyBorder="1" applyAlignment="1">
      <alignment horizontal="center" vertical="center"/>
    </xf>
    <xf numFmtId="0" fontId="7" fillId="0" borderId="76" xfId="0" applyFont="1" applyBorder="1" applyAlignment="1">
      <alignment horizontal="left" vertical="center" wrapText="1"/>
    </xf>
    <xf numFmtId="3" fontId="13" fillId="0" borderId="77" xfId="0" applyNumberFormat="1" applyFont="1" applyFill="1" applyBorder="1" applyAlignment="1">
      <alignment horizontal="center" vertical="center"/>
    </xf>
    <xf numFmtId="0" fontId="7" fillId="0" borderId="76" xfId="0" applyFont="1" applyBorder="1" applyAlignment="1">
      <alignment horizontal="left" vertical="center"/>
    </xf>
    <xf numFmtId="0" fontId="7" fillId="30" borderId="76" xfId="0" applyFont="1" applyFill="1" applyBorder="1" applyAlignment="1">
      <alignment horizontal="center" vertical="center" wrapText="1"/>
    </xf>
    <xf numFmtId="0" fontId="7" fillId="0" borderId="78" xfId="0" applyFont="1" applyBorder="1" applyAlignment="1">
      <alignment horizontal="left" vertical="center" wrapText="1"/>
    </xf>
    <xf numFmtId="3" fontId="7" fillId="0" borderId="79" xfId="0" applyNumberFormat="1" applyFont="1" applyFill="1" applyBorder="1" applyAlignment="1">
      <alignment horizontal="center" vertical="center"/>
    </xf>
    <xf numFmtId="3" fontId="13" fillId="0" borderId="80" xfId="0" applyNumberFormat="1" applyFont="1" applyFill="1" applyBorder="1" applyAlignment="1">
      <alignment horizontal="center" vertical="center"/>
    </xf>
    <xf numFmtId="3" fontId="7" fillId="30" borderId="81" xfId="0" applyNumberFormat="1" applyFont="1" applyFill="1" applyBorder="1" applyAlignment="1">
      <alignment horizontal="center" vertical="center"/>
    </xf>
    <xf numFmtId="3" fontId="13" fillId="0" borderId="82" xfId="0" applyNumberFormat="1" applyFont="1" applyFill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 wrapText="1"/>
    </xf>
    <xf numFmtId="0" fontId="13" fillId="0" borderId="85" xfId="0" applyFont="1" applyFill="1" applyBorder="1" applyAlignment="1">
      <alignment horizontal="center" vertical="center" wrapText="1"/>
    </xf>
    <xf numFmtId="3" fontId="7" fillId="30" borderId="44" xfId="0" applyNumberFormat="1" applyFont="1" applyFill="1" applyBorder="1" applyAlignment="1">
      <alignment horizontal="center" vertical="center"/>
    </xf>
    <xf numFmtId="3" fontId="13" fillId="0" borderId="86" xfId="0" applyNumberFormat="1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left" vertical="center" wrapText="1"/>
    </xf>
    <xf numFmtId="3" fontId="6" fillId="0" borderId="35" xfId="0" applyNumberFormat="1" applyFont="1" applyFill="1" applyBorder="1" applyAlignment="1">
      <alignment horizontal="center" vertical="center"/>
    </xf>
    <xf numFmtId="3" fontId="13" fillId="0" borderId="88" xfId="0" applyNumberFormat="1" applyFont="1" applyFill="1" applyBorder="1" applyAlignment="1">
      <alignment horizontal="center" vertical="center"/>
    </xf>
    <xf numFmtId="0" fontId="13" fillId="0" borderId="89" xfId="0" applyFont="1" applyFill="1" applyBorder="1" applyAlignment="1">
      <alignment horizontal="center" vertical="center" wrapText="1"/>
    </xf>
    <xf numFmtId="3" fontId="13" fillId="0" borderId="45" xfId="0" applyNumberFormat="1" applyFont="1" applyFill="1" applyBorder="1" applyAlignment="1">
      <alignment horizontal="center" vertical="center"/>
    </xf>
    <xf numFmtId="3" fontId="13" fillId="30" borderId="45" xfId="0" applyNumberFormat="1" applyFont="1" applyFill="1" applyBorder="1" applyAlignment="1">
      <alignment horizontal="center" vertical="center"/>
    </xf>
    <xf numFmtId="3" fontId="13" fillId="30" borderId="90" xfId="0" applyNumberFormat="1" applyFont="1" applyFill="1" applyBorder="1" applyAlignment="1">
      <alignment horizontal="center" vertical="center"/>
    </xf>
    <xf numFmtId="3" fontId="13" fillId="0" borderId="56" xfId="0" applyNumberFormat="1" applyFont="1" applyFill="1" applyBorder="1" applyAlignment="1">
      <alignment horizontal="center" vertical="center"/>
    </xf>
    <xf numFmtId="3" fontId="31" fillId="0" borderId="45" xfId="0" applyNumberFormat="1" applyFont="1" applyFill="1" applyBorder="1" applyAlignment="1">
      <alignment horizontal="center" vertical="center"/>
    </xf>
    <xf numFmtId="3" fontId="31" fillId="0" borderId="91" xfId="0" applyNumberFormat="1" applyFont="1" applyFill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7" fillId="0" borderId="38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 wrapText="1"/>
    </xf>
    <xf numFmtId="0" fontId="7" fillId="0" borderId="93" xfId="0" applyFont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7" fillId="0" borderId="94" xfId="0" applyFont="1" applyBorder="1" applyAlignment="1">
      <alignment horizontal="left" vertical="center" wrapText="1"/>
    </xf>
    <xf numFmtId="0" fontId="6" fillId="0" borderId="95" xfId="0" applyFont="1" applyFill="1" applyBorder="1" applyAlignment="1">
      <alignment horizontal="center" vertical="center" wrapText="1"/>
    </xf>
    <xf numFmtId="3" fontId="7" fillId="0" borderId="96" xfId="0" applyNumberFormat="1" applyFont="1" applyFill="1" applyBorder="1" applyAlignment="1">
      <alignment horizontal="center" vertical="center"/>
    </xf>
    <xf numFmtId="3" fontId="7" fillId="0" borderId="97" xfId="0" applyNumberFormat="1" applyFont="1" applyFill="1" applyBorder="1" applyAlignment="1">
      <alignment horizontal="center" vertical="center"/>
    </xf>
    <xf numFmtId="3" fontId="7" fillId="30" borderId="97" xfId="0" applyNumberFormat="1" applyFont="1" applyFill="1" applyBorder="1" applyAlignment="1">
      <alignment horizontal="center" vertical="center"/>
    </xf>
    <xf numFmtId="3" fontId="7" fillId="30" borderId="98" xfId="0" applyNumberFormat="1" applyFont="1" applyFill="1" applyBorder="1" applyAlignment="1">
      <alignment horizontal="center" vertical="center"/>
    </xf>
    <xf numFmtId="0" fontId="6" fillId="0" borderId="99" xfId="0" applyFont="1" applyFill="1" applyBorder="1" applyAlignment="1">
      <alignment horizontal="center" vertical="center" wrapText="1"/>
    </xf>
    <xf numFmtId="0" fontId="13" fillId="0" borderId="100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30" borderId="37" xfId="0" applyFont="1" applyFill="1" applyBorder="1" applyAlignment="1">
      <alignment horizontal="center" vertical="center"/>
    </xf>
    <xf numFmtId="0" fontId="7" fillId="30" borderId="101" xfId="0" applyFont="1" applyFill="1" applyBorder="1" applyAlignment="1">
      <alignment horizontal="center" vertical="center" wrapText="1"/>
    </xf>
    <xf numFmtId="0" fontId="13" fillId="30" borderId="102" xfId="0" applyFont="1" applyFill="1" applyBorder="1" applyAlignment="1">
      <alignment horizontal="center" vertical="center"/>
    </xf>
    <xf numFmtId="3" fontId="6" fillId="0" borderId="103" xfId="0" applyNumberFormat="1" applyFont="1" applyFill="1" applyBorder="1" applyAlignment="1">
      <alignment horizontal="center" vertical="center"/>
    </xf>
    <xf numFmtId="3" fontId="7" fillId="0" borderId="104" xfId="0" applyNumberFormat="1" applyFont="1" applyFill="1" applyBorder="1" applyAlignment="1">
      <alignment horizontal="center" vertical="center"/>
    </xf>
    <xf numFmtId="0" fontId="7" fillId="0" borderId="34" xfId="0" applyFont="1" applyBorder="1" applyAlignment="1">
      <alignment horizontal="left" vertical="center" wrapText="1"/>
    </xf>
    <xf numFmtId="0" fontId="6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105" xfId="0" applyFont="1" applyFill="1" applyBorder="1" applyAlignment="1">
      <alignment horizontal="center" vertical="center"/>
    </xf>
    <xf numFmtId="0" fontId="7" fillId="0" borderId="87" xfId="0" applyFont="1" applyBorder="1" applyAlignment="1">
      <alignment horizontal="left" vertical="center" wrapText="1"/>
    </xf>
    <xf numFmtId="0" fontId="98" fillId="0" borderId="0" xfId="0" applyFont="1" applyBorder="1" applyAlignment="1">
      <alignment horizontal="center" vertical="center" wrapText="1"/>
    </xf>
    <xf numFmtId="0" fontId="98" fillId="0" borderId="0" xfId="0" applyFont="1" applyBorder="1" applyAlignment="1">
      <alignment horizontal="center" wrapText="1"/>
    </xf>
    <xf numFmtId="0" fontId="100" fillId="0" borderId="0" xfId="0" applyFont="1" applyBorder="1" applyAlignment="1">
      <alignment/>
    </xf>
    <xf numFmtId="0" fontId="98" fillId="0" borderId="0" xfId="0" applyFont="1" applyBorder="1" applyAlignment="1">
      <alignment/>
    </xf>
    <xf numFmtId="3" fontId="101" fillId="0" borderId="0" xfId="0" applyNumberFormat="1" applyFont="1" applyBorder="1" applyAlignment="1">
      <alignment/>
    </xf>
    <xf numFmtId="0" fontId="102" fillId="0" borderId="0" xfId="0" applyFont="1" applyBorder="1" applyAlignment="1">
      <alignment/>
    </xf>
    <xf numFmtId="0" fontId="103" fillId="0" borderId="14" xfId="0" applyNumberFormat="1" applyFont="1" applyBorder="1" applyAlignment="1">
      <alignment horizontal="center" vertical="center" shrinkToFit="1"/>
    </xf>
    <xf numFmtId="0" fontId="104" fillId="0" borderId="0" xfId="0" applyFont="1" applyBorder="1" applyAlignment="1">
      <alignment/>
    </xf>
    <xf numFmtId="0" fontId="102" fillId="0" borderId="16" xfId="0" applyFont="1" applyBorder="1" applyAlignment="1">
      <alignment/>
    </xf>
    <xf numFmtId="0" fontId="105" fillId="0" borderId="17" xfId="0" applyNumberFormat="1" applyFont="1" applyBorder="1" applyAlignment="1">
      <alignment horizontal="center" vertical="center"/>
    </xf>
    <xf numFmtId="0" fontId="106" fillId="0" borderId="17" xfId="0" applyFont="1" applyBorder="1" applyAlignment="1">
      <alignment vertical="center" wrapText="1"/>
    </xf>
    <xf numFmtId="3" fontId="106" fillId="0" borderId="17" xfId="0" applyNumberFormat="1" applyFont="1" applyBorder="1" applyAlignment="1">
      <alignment horizontal="center" vertical="center"/>
    </xf>
    <xf numFmtId="0" fontId="31" fillId="0" borderId="17" xfId="0" applyFont="1" applyBorder="1" applyAlignment="1">
      <alignment vertical="center" wrapText="1"/>
    </xf>
    <xf numFmtId="3" fontId="31" fillId="0" borderId="17" xfId="0" applyNumberFormat="1" applyFont="1" applyBorder="1" applyAlignment="1">
      <alignment horizontal="center" vertical="center"/>
    </xf>
    <xf numFmtId="3" fontId="13" fillId="0" borderId="17" xfId="0" applyNumberFormat="1" applyFont="1" applyFill="1" applyBorder="1" applyAlignment="1">
      <alignment horizontal="center" vertical="center"/>
    </xf>
    <xf numFmtId="0" fontId="31" fillId="0" borderId="13" xfId="0" applyFont="1" applyBorder="1" applyAlignment="1">
      <alignment vertical="center" wrapText="1"/>
    </xf>
    <xf numFmtId="3" fontId="31" fillId="0" borderId="13" xfId="0" applyNumberFormat="1" applyFont="1" applyBorder="1" applyAlignment="1">
      <alignment horizontal="center" vertical="center"/>
    </xf>
    <xf numFmtId="0" fontId="31" fillId="0" borderId="17" xfId="0" applyFont="1" applyBorder="1" applyAlignment="1">
      <alignment vertical="center"/>
    </xf>
    <xf numFmtId="0" fontId="6" fillId="30" borderId="17" xfId="0" applyNumberFormat="1" applyFont="1" applyFill="1" applyBorder="1" applyAlignment="1">
      <alignment horizontal="center" vertical="center"/>
    </xf>
    <xf numFmtId="0" fontId="6" fillId="30" borderId="17" xfId="0" applyFont="1" applyFill="1" applyBorder="1" applyAlignment="1">
      <alignment vertical="center" wrapText="1"/>
    </xf>
    <xf numFmtId="3" fontId="13" fillId="30" borderId="17" xfId="0" applyNumberFormat="1" applyFont="1" applyFill="1" applyBorder="1" applyAlignment="1">
      <alignment horizontal="center" vertical="center"/>
    </xf>
    <xf numFmtId="16" fontId="13" fillId="30" borderId="17" xfId="0" applyNumberFormat="1" applyFont="1" applyFill="1" applyBorder="1" applyAlignment="1">
      <alignment horizontal="center" vertical="center"/>
    </xf>
    <xf numFmtId="0" fontId="31" fillId="30" borderId="17" xfId="0" applyFont="1" applyFill="1" applyBorder="1" applyAlignment="1">
      <alignment vertical="center" wrapText="1"/>
    </xf>
    <xf numFmtId="3" fontId="31" fillId="30" borderId="17" xfId="0" applyNumberFormat="1" applyFont="1" applyFill="1" applyBorder="1" applyAlignment="1">
      <alignment horizontal="center" vertical="center"/>
    </xf>
    <xf numFmtId="0" fontId="6" fillId="30" borderId="20" xfId="0" applyFont="1" applyFill="1" applyBorder="1" applyAlignment="1">
      <alignment vertical="center" wrapText="1"/>
    </xf>
    <xf numFmtId="3" fontId="31" fillId="30" borderId="19" xfId="0" applyNumberFormat="1" applyFont="1" applyFill="1" applyBorder="1" applyAlignment="1">
      <alignment horizontal="center" vertical="center"/>
    </xf>
    <xf numFmtId="0" fontId="13" fillId="30" borderId="19" xfId="0" applyNumberFormat="1" applyFont="1" applyFill="1" applyBorder="1" applyAlignment="1">
      <alignment horizontal="center" vertical="center" wrapText="1"/>
    </xf>
    <xf numFmtId="0" fontId="31" fillId="30" borderId="19" xfId="0" applyFont="1" applyFill="1" applyBorder="1" applyAlignment="1">
      <alignment vertical="center" wrapText="1"/>
    </xf>
    <xf numFmtId="16" fontId="39" fillId="30" borderId="17" xfId="0" applyNumberFormat="1" applyFont="1" applyFill="1" applyBorder="1" applyAlignment="1">
      <alignment horizontal="center" vertical="center"/>
    </xf>
    <xf numFmtId="0" fontId="7" fillId="30" borderId="17" xfId="0" applyFont="1" applyFill="1" applyBorder="1" applyAlignment="1">
      <alignment vertical="center" wrapText="1"/>
    </xf>
    <xf numFmtId="3" fontId="7" fillId="30" borderId="17" xfId="0" applyNumberFormat="1" applyFont="1" applyFill="1" applyBorder="1" applyAlignment="1">
      <alignment horizontal="center" vertical="center"/>
    </xf>
    <xf numFmtId="0" fontId="46" fillId="30" borderId="17" xfId="0" applyFont="1" applyFill="1" applyBorder="1" applyAlignment="1">
      <alignment vertical="center" wrapText="1"/>
    </xf>
    <xf numFmtId="3" fontId="46" fillId="30" borderId="17" xfId="0" applyNumberFormat="1" applyFont="1" applyFill="1" applyBorder="1" applyAlignment="1">
      <alignment horizontal="center" vertical="center"/>
    </xf>
    <xf numFmtId="0" fontId="6" fillId="30" borderId="20" xfId="0" applyNumberFormat="1" applyFont="1" applyFill="1" applyBorder="1" applyAlignment="1">
      <alignment horizontal="center" vertical="center" wrapText="1"/>
    </xf>
    <xf numFmtId="3" fontId="6" fillId="30" borderId="19" xfId="0" applyNumberFormat="1" applyFont="1" applyFill="1" applyBorder="1" applyAlignment="1">
      <alignment horizontal="center" vertical="center"/>
    </xf>
    <xf numFmtId="0" fontId="10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0" fontId="96" fillId="0" borderId="0" xfId="0" applyFont="1" applyBorder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0" fontId="20" fillId="0" borderId="106" xfId="0" applyNumberFormat="1" applyFont="1" applyBorder="1" applyAlignment="1">
      <alignment horizontal="center" vertical="center" wrapText="1"/>
    </xf>
    <xf numFmtId="0" fontId="6" fillId="0" borderId="106" xfId="0" applyFont="1" applyBorder="1" applyAlignment="1">
      <alignment horizontal="center" vertical="center" wrapText="1"/>
    </xf>
    <xf numFmtId="167" fontId="13" fillId="0" borderId="106" xfId="0" applyNumberFormat="1" applyFont="1" applyBorder="1" applyAlignment="1">
      <alignment horizontal="center" wrapText="1"/>
    </xf>
    <xf numFmtId="0" fontId="6" fillId="0" borderId="107" xfId="0" applyFont="1" applyFill="1" applyBorder="1" applyAlignment="1">
      <alignment vertical="center" wrapText="1"/>
    </xf>
    <xf numFmtId="0" fontId="6" fillId="30" borderId="107" xfId="0" applyFont="1" applyFill="1" applyBorder="1" applyAlignment="1">
      <alignment vertical="center" wrapText="1"/>
    </xf>
    <xf numFmtId="0" fontId="103" fillId="0" borderId="106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3" fontId="6" fillId="0" borderId="107" xfId="0" applyNumberFormat="1" applyFont="1" applyFill="1" applyBorder="1" applyAlignment="1">
      <alignment horizontal="center" vertical="center"/>
    </xf>
    <xf numFmtId="0" fontId="103" fillId="0" borderId="107" xfId="0" applyNumberFormat="1" applyFont="1" applyFill="1" applyBorder="1" applyAlignment="1">
      <alignment horizontal="center" vertical="center"/>
    </xf>
    <xf numFmtId="3" fontId="6" fillId="30" borderId="107" xfId="0" applyNumberFormat="1" applyFont="1" applyFill="1" applyBorder="1" applyAlignment="1">
      <alignment horizontal="center" vertical="center"/>
    </xf>
    <xf numFmtId="0" fontId="103" fillId="30" borderId="107" xfId="0" applyNumberFormat="1" applyFont="1" applyFill="1" applyBorder="1" applyAlignment="1">
      <alignment horizontal="center" vertical="center"/>
    </xf>
    <xf numFmtId="0" fontId="6" fillId="0" borderId="10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07" fillId="30" borderId="106" xfId="0" applyNumberFormat="1" applyFont="1" applyFill="1" applyBorder="1" applyAlignment="1">
      <alignment horizontal="center" vertical="center" wrapText="1"/>
    </xf>
    <xf numFmtId="0" fontId="6" fillId="30" borderId="106" xfId="0" applyFont="1" applyFill="1" applyBorder="1" applyAlignment="1">
      <alignment horizontal="center" vertical="center" wrapText="1"/>
    </xf>
    <xf numFmtId="167" fontId="13" fillId="30" borderId="106" xfId="0" applyNumberFormat="1" applyFont="1" applyFill="1" applyBorder="1" applyAlignment="1">
      <alignment horizontal="center" wrapText="1"/>
    </xf>
    <xf numFmtId="0" fontId="6" fillId="30" borderId="107" xfId="0" applyNumberFormat="1" applyFont="1" applyFill="1" applyBorder="1" applyAlignment="1">
      <alignment horizontal="center" vertical="center"/>
    </xf>
    <xf numFmtId="16" fontId="34" fillId="30" borderId="17" xfId="0" applyNumberFormat="1" applyFont="1" applyFill="1" applyBorder="1" applyAlignment="1">
      <alignment horizontal="center" vertical="center"/>
    </xf>
    <xf numFmtId="0" fontId="34" fillId="30" borderId="17" xfId="0" applyFont="1" applyFill="1" applyBorder="1" applyAlignment="1">
      <alignment vertical="center" wrapText="1"/>
    </xf>
    <xf numFmtId="3" fontId="34" fillId="30" borderId="17" xfId="0" applyNumberFormat="1" applyFont="1" applyFill="1" applyBorder="1" applyAlignment="1">
      <alignment horizontal="center" vertical="center"/>
    </xf>
    <xf numFmtId="0" fontId="37" fillId="0" borderId="17" xfId="0" applyFont="1" applyBorder="1" applyAlignment="1">
      <alignment vertical="center" wrapText="1"/>
    </xf>
    <xf numFmtId="3" fontId="37" fillId="0" borderId="17" xfId="0" applyNumberFormat="1" applyFont="1" applyBorder="1" applyAlignment="1">
      <alignment horizontal="center" vertical="center"/>
    </xf>
    <xf numFmtId="167" fontId="108" fillId="0" borderId="21" xfId="58" applyNumberFormat="1" applyFont="1" applyBorder="1" applyAlignment="1">
      <alignment horizontal="center" vertical="center" wrapText="1"/>
      <protection/>
    </xf>
    <xf numFmtId="3" fontId="33" fillId="0" borderId="0" xfId="57" applyNumberFormat="1" applyFont="1" applyBorder="1" applyAlignment="1">
      <alignment horizontal="center" vertical="center"/>
      <protection/>
    </xf>
    <xf numFmtId="0" fontId="33" fillId="0" borderId="11" xfId="57" applyFont="1" applyBorder="1" applyAlignment="1">
      <alignment horizontal="center" vertical="center" wrapText="1"/>
      <protection/>
    </xf>
    <xf numFmtId="0" fontId="33" fillId="0" borderId="53" xfId="57" applyFont="1" applyBorder="1" applyAlignment="1">
      <alignment horizontal="center" vertical="center" wrapText="1"/>
      <protection/>
    </xf>
    <xf numFmtId="0" fontId="33" fillId="0" borderId="65" xfId="57" applyFont="1" applyBorder="1" applyAlignment="1">
      <alignment horizontal="center" vertical="center" wrapText="1"/>
      <protection/>
    </xf>
    <xf numFmtId="0" fontId="33" fillId="0" borderId="59" xfId="57" applyFont="1" applyBorder="1" applyAlignment="1">
      <alignment horizontal="center" vertical="center" wrapText="1"/>
      <protection/>
    </xf>
    <xf numFmtId="0" fontId="33" fillId="0" borderId="15" xfId="57" applyFont="1" applyFill="1" applyBorder="1" applyAlignment="1">
      <alignment horizontal="left" vertical="center" wrapText="1" indent="1"/>
      <protection/>
    </xf>
    <xf numFmtId="3" fontId="33" fillId="0" borderId="52" xfId="57" applyNumberFormat="1" applyFont="1" applyFill="1" applyBorder="1" applyAlignment="1">
      <alignment horizontal="center" vertical="center" wrapText="1"/>
      <protection/>
    </xf>
    <xf numFmtId="0" fontId="33" fillId="0" borderId="64" xfId="57" applyFont="1" applyFill="1" applyBorder="1" applyAlignment="1">
      <alignment horizontal="left" vertical="center" wrapText="1" indent="1"/>
      <protection/>
    </xf>
    <xf numFmtId="3" fontId="33" fillId="0" borderId="29" xfId="57" applyNumberFormat="1" applyFont="1" applyFill="1" applyBorder="1" applyAlignment="1">
      <alignment horizontal="center" vertical="center" wrapText="1"/>
      <protection/>
    </xf>
    <xf numFmtId="0" fontId="34" fillId="0" borderId="12" xfId="57" applyFont="1" applyBorder="1" applyAlignment="1">
      <alignment horizontal="left" vertical="center" indent="1"/>
      <protection/>
    </xf>
    <xf numFmtId="3" fontId="34" fillId="0" borderId="40" xfId="57" applyNumberFormat="1" applyFont="1" applyBorder="1" applyAlignment="1">
      <alignment horizontal="center" vertical="center"/>
      <protection/>
    </xf>
    <xf numFmtId="0" fontId="47" fillId="0" borderId="45" xfId="0" applyFont="1" applyBorder="1" applyAlignment="1">
      <alignment horizontal="left" vertical="center" wrapText="1"/>
    </xf>
    <xf numFmtId="3" fontId="34" fillId="0" borderId="60" xfId="57" applyNumberFormat="1" applyFont="1" applyBorder="1" applyAlignment="1">
      <alignment horizontal="center" vertical="center"/>
      <protection/>
    </xf>
    <xf numFmtId="0" fontId="29" fillId="0" borderId="12" xfId="0" applyFont="1" applyBorder="1" applyAlignment="1">
      <alignment vertical="center" wrapText="1"/>
    </xf>
    <xf numFmtId="3" fontId="29" fillId="0" borderId="40" xfId="57" applyNumberFormat="1" applyFont="1" applyBorder="1" applyAlignment="1">
      <alignment horizontal="center" vertical="center"/>
      <protection/>
    </xf>
    <xf numFmtId="0" fontId="29" fillId="0" borderId="12" xfId="57" applyFont="1" applyBorder="1" applyAlignment="1">
      <alignment horizontal="left" vertical="center" indent="1"/>
      <protection/>
    </xf>
    <xf numFmtId="0" fontId="48" fillId="0" borderId="45" xfId="0" applyFont="1" applyBorder="1" applyAlignment="1">
      <alignment horizontal="left" vertical="center" wrapText="1"/>
    </xf>
    <xf numFmtId="3" fontId="29" fillId="0" borderId="60" xfId="57" applyNumberFormat="1" applyFont="1" applyBorder="1" applyAlignment="1">
      <alignment horizontal="center" vertical="center"/>
      <protection/>
    </xf>
    <xf numFmtId="0" fontId="33" fillId="0" borderId="15" xfId="57" applyFont="1" applyFill="1" applyBorder="1" applyAlignment="1">
      <alignment horizontal="left" vertical="center" indent="1"/>
      <protection/>
    </xf>
    <xf numFmtId="3" fontId="33" fillId="0" borderId="52" xfId="57" applyNumberFormat="1" applyFont="1" applyFill="1" applyBorder="1" applyAlignment="1">
      <alignment horizontal="center" vertical="center"/>
      <protection/>
    </xf>
    <xf numFmtId="0" fontId="33" fillId="0" borderId="64" xfId="57" applyFont="1" applyFill="1" applyBorder="1" applyAlignment="1">
      <alignment horizontal="left" vertical="center" indent="1"/>
      <protection/>
    </xf>
    <xf numFmtId="3" fontId="33" fillId="0" borderId="29" xfId="57" applyNumberFormat="1" applyFont="1" applyFill="1" applyBorder="1" applyAlignment="1">
      <alignment horizontal="center" vertical="center"/>
      <protection/>
    </xf>
    <xf numFmtId="0" fontId="34" fillId="0" borderId="39" xfId="57" applyFont="1" applyBorder="1" applyAlignment="1">
      <alignment horizontal="left" vertical="center" indent="1"/>
      <protection/>
    </xf>
    <xf numFmtId="3" fontId="34" fillId="0" borderId="51" xfId="57" applyNumberFormat="1" applyFont="1" applyBorder="1" applyAlignment="1">
      <alignment horizontal="center" vertical="center"/>
      <protection/>
    </xf>
    <xf numFmtId="3" fontId="34" fillId="0" borderId="74" xfId="57" applyNumberFormat="1" applyFont="1" applyBorder="1" applyAlignment="1">
      <alignment horizontal="center" vertical="center"/>
      <protection/>
    </xf>
    <xf numFmtId="0" fontId="33" fillId="0" borderId="0" xfId="56" applyFont="1" applyAlignment="1">
      <alignment horizontal="center" wrapText="1"/>
      <protection/>
    </xf>
    <xf numFmtId="0" fontId="49" fillId="0" borderId="0" xfId="56" applyFont="1" applyAlignment="1">
      <alignment horizontal="center"/>
      <protection/>
    </xf>
    <xf numFmtId="0" fontId="29" fillId="0" borderId="0" xfId="56" applyFont="1" applyAlignment="1">
      <alignment wrapText="1"/>
      <protection/>
    </xf>
    <xf numFmtId="0" fontId="29" fillId="0" borderId="0" xfId="56" applyFont="1">
      <alignment/>
      <protection/>
    </xf>
    <xf numFmtId="0" fontId="33" fillId="0" borderId="0" xfId="56" applyFont="1">
      <alignment/>
      <protection/>
    </xf>
    <xf numFmtId="0" fontId="33" fillId="0" borderId="34" xfId="56" applyFont="1" applyBorder="1" applyAlignment="1">
      <alignment vertical="center" wrapText="1"/>
      <protection/>
    </xf>
    <xf numFmtId="0" fontId="33" fillId="0" borderId="35" xfId="56" applyFont="1" applyBorder="1" applyAlignment="1">
      <alignment horizontal="center" vertical="center"/>
      <protection/>
    </xf>
    <xf numFmtId="0" fontId="33" fillId="0" borderId="36" xfId="56" applyFont="1" applyBorder="1" applyAlignment="1">
      <alignment horizontal="center" vertical="center" wrapText="1"/>
      <protection/>
    </xf>
    <xf numFmtId="0" fontId="48" fillId="0" borderId="38" xfId="56" applyFont="1" applyBorder="1" applyAlignment="1">
      <alignment horizontal="left" vertical="center"/>
      <protection/>
    </xf>
    <xf numFmtId="3" fontId="29" fillId="0" borderId="10" xfId="56" applyNumberFormat="1" applyFont="1" applyBorder="1" applyAlignment="1">
      <alignment horizontal="center" vertical="center"/>
      <protection/>
    </xf>
    <xf numFmtId="3" fontId="33" fillId="0" borderId="37" xfId="56" applyNumberFormat="1" applyFont="1" applyBorder="1" applyAlignment="1">
      <alignment horizontal="center" vertical="center"/>
      <protection/>
    </xf>
    <xf numFmtId="0" fontId="48" fillId="0" borderId="38" xfId="56" applyFont="1" applyBorder="1" applyAlignment="1">
      <alignment horizontal="left" vertical="center" wrapText="1"/>
      <protection/>
    </xf>
    <xf numFmtId="0" fontId="29" fillId="0" borderId="108" xfId="57" applyFont="1" applyBorder="1" applyAlignment="1">
      <alignment horizontal="left" vertical="center" wrapText="1"/>
      <protection/>
    </xf>
    <xf numFmtId="3" fontId="33" fillId="30" borderId="41" xfId="56" applyNumberFormat="1" applyFont="1" applyFill="1" applyBorder="1" applyAlignment="1">
      <alignment vertical="center" wrapText="1"/>
      <protection/>
    </xf>
    <xf numFmtId="3" fontId="33" fillId="30" borderId="42" xfId="56" applyNumberFormat="1" applyFont="1" applyFill="1" applyBorder="1" applyAlignment="1">
      <alignment horizontal="center" vertical="center"/>
      <protection/>
    </xf>
    <xf numFmtId="3" fontId="33" fillId="30" borderId="43" xfId="56" applyNumberFormat="1" applyFont="1" applyFill="1" applyBorder="1" applyAlignment="1">
      <alignment horizontal="center" vertical="center"/>
      <protection/>
    </xf>
    <xf numFmtId="3" fontId="29" fillId="0" borderId="38" xfId="56" applyNumberFormat="1" applyFont="1" applyBorder="1" applyAlignment="1">
      <alignment vertical="center" wrapText="1"/>
      <protection/>
    </xf>
    <xf numFmtId="3" fontId="29" fillId="0" borderId="109" xfId="56" applyNumberFormat="1" applyFont="1" applyBorder="1" applyAlignment="1">
      <alignment vertical="center" wrapText="1"/>
      <protection/>
    </xf>
    <xf numFmtId="0" fontId="29" fillId="0" borderId="12" xfId="57" applyFont="1" applyFill="1" applyBorder="1" applyAlignment="1">
      <alignment horizontal="left" vertical="center" wrapText="1"/>
      <protection/>
    </xf>
    <xf numFmtId="0" fontId="15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6" fillId="0" borderId="0" xfId="56" applyFont="1" applyFill="1" applyBorder="1" applyAlignment="1">
      <alignment vertical="center" wrapText="1"/>
      <protection/>
    </xf>
    <xf numFmtId="0" fontId="33" fillId="0" borderId="0" xfId="56" applyNumberFormat="1" applyFont="1" applyBorder="1" applyAlignment="1">
      <alignment horizontal="center" vertical="center"/>
      <protection/>
    </xf>
    <xf numFmtId="0" fontId="31" fillId="0" borderId="0" xfId="56" applyFont="1" applyBorder="1" applyAlignment="1">
      <alignment vertical="center" wrapText="1"/>
      <protection/>
    </xf>
    <xf numFmtId="3" fontId="31" fillId="0" borderId="0" xfId="56" applyNumberFormat="1" applyFont="1" applyBorder="1" applyAlignment="1">
      <alignment horizontal="center" vertical="center"/>
      <protection/>
    </xf>
    <xf numFmtId="0" fontId="14" fillId="0" borderId="0" xfId="56" applyFont="1" applyBorder="1" applyAlignment="1">
      <alignment horizontal="center"/>
      <protection/>
    </xf>
    <xf numFmtId="0" fontId="31" fillId="0" borderId="0" xfId="56" applyNumberFormat="1" applyFont="1" applyAlignment="1">
      <alignment horizontal="right"/>
      <protection/>
    </xf>
    <xf numFmtId="0" fontId="15" fillId="0" borderId="0" xfId="0" applyFont="1" applyAlignment="1">
      <alignment horizontal="right"/>
    </xf>
    <xf numFmtId="0" fontId="20" fillId="30" borderId="17" xfId="56" applyNumberFormat="1" applyFont="1" applyFill="1" applyBorder="1" applyAlignment="1">
      <alignment horizontal="center" vertical="center" wrapText="1"/>
      <protection/>
    </xf>
    <xf numFmtId="0" fontId="20" fillId="30" borderId="17" xfId="56" applyFont="1" applyFill="1" applyBorder="1" applyAlignment="1">
      <alignment vertical="center" wrapText="1"/>
      <protection/>
    </xf>
    <xf numFmtId="3" fontId="20" fillId="30" borderId="17" xfId="56" applyNumberFormat="1" applyFont="1" applyFill="1" applyBorder="1" applyAlignment="1">
      <alignment horizontal="center" vertical="center"/>
      <protection/>
    </xf>
    <xf numFmtId="0" fontId="21" fillId="0" borderId="17" xfId="56" applyNumberFormat="1" applyFont="1" applyFill="1" applyBorder="1" applyAlignment="1">
      <alignment horizontal="center" vertical="center" wrapText="1"/>
      <protection/>
    </xf>
    <xf numFmtId="0" fontId="21" fillId="0" borderId="17" xfId="56" applyFont="1" applyFill="1" applyBorder="1" applyAlignment="1">
      <alignment vertical="center" wrapText="1"/>
      <protection/>
    </xf>
    <xf numFmtId="3" fontId="21" fillId="0" borderId="17" xfId="56" applyNumberFormat="1" applyFont="1" applyFill="1" applyBorder="1" applyAlignment="1">
      <alignment horizontal="center" vertical="center"/>
      <protection/>
    </xf>
    <xf numFmtId="167" fontId="20" fillId="0" borderId="17" xfId="56" applyNumberFormat="1" applyFont="1" applyBorder="1" applyAlignment="1">
      <alignment horizontal="center" vertical="center"/>
      <protection/>
    </xf>
    <xf numFmtId="0" fontId="20" fillId="0" borderId="17" xfId="56" applyFont="1" applyBorder="1" applyAlignment="1">
      <alignment horizontal="center" vertical="center"/>
      <protection/>
    </xf>
    <xf numFmtId="3" fontId="21" fillId="0" borderId="17" xfId="56" applyNumberFormat="1" applyFont="1" applyBorder="1" applyAlignment="1">
      <alignment horizontal="center" vertical="center" wrapText="1"/>
      <protection/>
    </xf>
    <xf numFmtId="3" fontId="20" fillId="30" borderId="17" xfId="56" applyNumberFormat="1" applyFont="1" applyFill="1" applyBorder="1" applyAlignment="1">
      <alignment horizontal="center" vertical="center" wrapText="1"/>
      <protection/>
    </xf>
    <xf numFmtId="0" fontId="6" fillId="0" borderId="0" xfId="56" applyNumberFormat="1" applyFont="1" applyFill="1" applyBorder="1" applyAlignment="1">
      <alignment horizontal="center" vertical="center" wrapText="1"/>
      <protection/>
    </xf>
    <xf numFmtId="3" fontId="6" fillId="0" borderId="0" xfId="56" applyNumberFormat="1" applyFont="1" applyFill="1" applyBorder="1" applyAlignment="1">
      <alignment horizontal="center" vertical="center"/>
      <protection/>
    </xf>
    <xf numFmtId="167" fontId="95" fillId="0" borderId="0" xfId="56" applyNumberFormat="1" applyFont="1" applyAlignment="1">
      <alignment horizontal="center"/>
      <protection/>
    </xf>
    <xf numFmtId="0" fontId="14" fillId="0" borderId="0" xfId="56" applyFont="1" applyFill="1" applyAlignment="1">
      <alignment horizontal="center" vertical="center" wrapText="1"/>
      <protection/>
    </xf>
    <xf numFmtId="0" fontId="14" fillId="0" borderId="0" xfId="56" applyFont="1" applyFill="1" applyBorder="1" applyAlignment="1">
      <alignment horizontal="center" vertical="center" wrapText="1"/>
      <protection/>
    </xf>
    <xf numFmtId="3" fontId="20" fillId="0" borderId="0" xfId="56" applyNumberFormat="1" applyFont="1" applyFill="1" applyBorder="1" applyAlignment="1">
      <alignment horizontal="center" wrapText="1"/>
      <protection/>
    </xf>
    <xf numFmtId="0" fontId="20" fillId="0" borderId="0" xfId="56" applyFont="1" applyFill="1" applyBorder="1" applyAlignment="1">
      <alignment horizontal="center" vertical="center" wrapText="1"/>
      <protection/>
    </xf>
    <xf numFmtId="0" fontId="20" fillId="0" borderId="0" xfId="56" applyNumberFormat="1" applyFont="1" applyFill="1" applyBorder="1" applyAlignment="1">
      <alignment horizontal="center" vertical="center" wrapText="1"/>
      <protection/>
    </xf>
    <xf numFmtId="3" fontId="20" fillId="0" borderId="0" xfId="56" applyNumberFormat="1" applyFont="1" applyFill="1" applyBorder="1" applyAlignment="1">
      <alignment horizontal="center" vertical="center"/>
      <protection/>
    </xf>
    <xf numFmtId="0" fontId="20" fillId="0" borderId="0" xfId="56" applyFont="1" applyFill="1" applyBorder="1" applyAlignment="1">
      <alignment vertical="center" wrapText="1"/>
      <protection/>
    </xf>
    <xf numFmtId="0" fontId="20" fillId="0" borderId="0" xfId="56" applyNumberFormat="1" applyFont="1" applyFill="1" applyBorder="1" applyAlignment="1">
      <alignment horizontal="center" vertical="center"/>
      <protection/>
    </xf>
    <xf numFmtId="3" fontId="20" fillId="0" borderId="107" xfId="56" applyNumberFormat="1" applyFont="1" applyFill="1" applyBorder="1" applyAlignment="1">
      <alignment horizontal="center" vertical="center"/>
      <protection/>
    </xf>
    <xf numFmtId="0" fontId="20" fillId="0" borderId="107" xfId="56" applyFont="1" applyFill="1" applyBorder="1" applyAlignment="1">
      <alignment vertical="center" wrapText="1"/>
      <protection/>
    </xf>
    <xf numFmtId="0" fontId="20" fillId="0" borderId="107" xfId="56" applyNumberFormat="1" applyFont="1" applyFill="1" applyBorder="1" applyAlignment="1">
      <alignment horizontal="center" vertical="center"/>
      <protection/>
    </xf>
    <xf numFmtId="3" fontId="21" fillId="31" borderId="19" xfId="58" applyNumberFormat="1" applyFont="1" applyFill="1" applyBorder="1" applyAlignment="1">
      <alignment horizontal="center" vertical="center"/>
      <protection/>
    </xf>
    <xf numFmtId="0" fontId="97" fillId="31" borderId="19" xfId="58" applyFont="1" applyFill="1" applyBorder="1" applyAlignment="1">
      <alignment horizontal="center" vertical="center" wrapText="1"/>
      <protection/>
    </xf>
    <xf numFmtId="0" fontId="97" fillId="31" borderId="19" xfId="58" applyNumberFormat="1" applyFont="1" applyFill="1" applyBorder="1" applyAlignment="1">
      <alignment horizontal="center" vertical="center" wrapText="1"/>
      <protection/>
    </xf>
    <xf numFmtId="3" fontId="100" fillId="0" borderId="0" xfId="58" applyNumberFormat="1" applyFont="1">
      <alignment/>
      <protection/>
    </xf>
    <xf numFmtId="3" fontId="21" fillId="31" borderId="17" xfId="58" applyNumberFormat="1" applyFont="1" applyFill="1" applyBorder="1" applyAlignment="1">
      <alignment horizontal="center" vertical="center"/>
      <protection/>
    </xf>
    <xf numFmtId="0" fontId="97" fillId="31" borderId="17" xfId="58" applyFont="1" applyFill="1" applyBorder="1" applyAlignment="1">
      <alignment horizontal="center" vertical="center" wrapText="1"/>
      <protection/>
    </xf>
    <xf numFmtId="0" fontId="97" fillId="31" borderId="17" xfId="58" applyNumberFormat="1" applyFont="1" applyFill="1" applyBorder="1" applyAlignment="1">
      <alignment horizontal="center" vertical="center" wrapText="1"/>
      <protection/>
    </xf>
    <xf numFmtId="167" fontId="23" fillId="0" borderId="13" xfId="56" applyNumberFormat="1" applyFont="1" applyBorder="1" applyAlignment="1">
      <alignment horizontal="center" wrapText="1"/>
      <protection/>
    </xf>
    <xf numFmtId="3" fontId="21" fillId="31" borderId="13" xfId="56" applyNumberFormat="1" applyFont="1" applyFill="1" applyBorder="1" applyAlignment="1">
      <alignment horizontal="center" wrapText="1"/>
      <protection/>
    </xf>
    <xf numFmtId="0" fontId="20" fillId="31" borderId="13" xfId="56" applyFont="1" applyFill="1" applyBorder="1" applyAlignment="1">
      <alignment horizontal="center" vertical="center" wrapText="1"/>
      <protection/>
    </xf>
    <xf numFmtId="0" fontId="20" fillId="31" borderId="13" xfId="56" applyNumberFormat="1" applyFont="1" applyFill="1" applyBorder="1" applyAlignment="1">
      <alignment horizontal="center" vertical="center" wrapText="1"/>
      <protection/>
    </xf>
    <xf numFmtId="3" fontId="21" fillId="31" borderId="13" xfId="56" applyNumberFormat="1" applyFont="1" applyFill="1" applyBorder="1" applyAlignment="1">
      <alignment horizontal="center" vertical="center" wrapText="1"/>
      <protection/>
    </xf>
    <xf numFmtId="3" fontId="21" fillId="31" borderId="18" xfId="56" applyNumberFormat="1" applyFont="1" applyFill="1" applyBorder="1" applyAlignment="1">
      <alignment horizontal="center" wrapText="1"/>
      <protection/>
    </xf>
    <xf numFmtId="0" fontId="20" fillId="31" borderId="18" xfId="56" applyFont="1" applyFill="1" applyBorder="1" applyAlignment="1">
      <alignment horizontal="center" vertical="center" wrapText="1"/>
      <protection/>
    </xf>
    <xf numFmtId="0" fontId="20" fillId="31" borderId="18" xfId="56" applyNumberFormat="1" applyFont="1" applyFill="1" applyBorder="1" applyAlignment="1">
      <alignment horizontal="center" vertical="center" wrapText="1"/>
      <protection/>
    </xf>
    <xf numFmtId="167" fontId="23" fillId="0" borderId="17" xfId="56" applyNumberFormat="1" applyFont="1" applyBorder="1" applyAlignment="1">
      <alignment horizontal="center" wrapText="1"/>
      <protection/>
    </xf>
    <xf numFmtId="0" fontId="20" fillId="0" borderId="17" xfId="56" applyFont="1" applyBorder="1" applyAlignment="1">
      <alignment horizontal="center" vertical="center" wrapText="1"/>
      <protection/>
    </xf>
    <xf numFmtId="0" fontId="20" fillId="0" borderId="17" xfId="56" applyNumberFormat="1" applyFont="1" applyBorder="1" applyAlignment="1">
      <alignment horizontal="center" vertical="center" wrapText="1"/>
      <protection/>
    </xf>
    <xf numFmtId="3" fontId="16" fillId="0" borderId="0" xfId="56" applyNumberFormat="1" applyFont="1">
      <alignment/>
      <protection/>
    </xf>
    <xf numFmtId="0" fontId="98" fillId="0" borderId="0" xfId="56" applyFont="1" applyBorder="1" applyAlignment="1">
      <alignment horizontal="center"/>
      <protection/>
    </xf>
    <xf numFmtId="3" fontId="98" fillId="0" borderId="0" xfId="56" applyNumberFormat="1" applyFont="1" applyAlignment="1">
      <alignment horizontal="center"/>
      <protection/>
    </xf>
    <xf numFmtId="0" fontId="2" fillId="0" borderId="0" xfId="56" applyFont="1" applyBorder="1">
      <alignment/>
      <protection/>
    </xf>
    <xf numFmtId="0" fontId="97" fillId="31" borderId="20" xfId="58" applyNumberFormat="1" applyFont="1" applyFill="1" applyBorder="1" applyAlignment="1">
      <alignment horizontal="center" vertical="center" wrapText="1"/>
      <protection/>
    </xf>
    <xf numFmtId="0" fontId="97" fillId="31" borderId="20" xfId="58" applyFont="1" applyFill="1" applyBorder="1" applyAlignment="1">
      <alignment horizontal="center" vertical="center" wrapText="1"/>
      <protection/>
    </xf>
    <xf numFmtId="0" fontId="99" fillId="0" borderId="17" xfId="58" applyFont="1" applyBorder="1" applyAlignment="1">
      <alignment horizontal="left" vertical="center" wrapText="1"/>
      <protection/>
    </xf>
    <xf numFmtId="0" fontId="34" fillId="0" borderId="17" xfId="59" applyFont="1" applyBorder="1" applyAlignment="1">
      <alignment horizontal="left" vertical="center"/>
      <protection/>
    </xf>
    <xf numFmtId="3" fontId="34" fillId="0" borderId="17" xfId="59" applyNumberFormat="1" applyFont="1" applyBorder="1" applyAlignment="1">
      <alignment horizontal="center" vertical="center"/>
      <protection/>
    </xf>
    <xf numFmtId="16" fontId="99" fillId="0" borderId="19" xfId="58" applyNumberFormat="1" applyFont="1" applyBorder="1" applyAlignment="1">
      <alignment horizontal="center" vertical="center"/>
      <protection/>
    </xf>
    <xf numFmtId="0" fontId="34" fillId="0" borderId="19" xfId="59" applyFont="1" applyBorder="1" applyAlignment="1">
      <alignment horizontal="left" vertical="center"/>
      <protection/>
    </xf>
    <xf numFmtId="3" fontId="34" fillId="0" borderId="19" xfId="59" applyNumberFormat="1" applyFont="1" applyBorder="1" applyAlignment="1">
      <alignment horizontal="center" vertical="center"/>
      <protection/>
    </xf>
    <xf numFmtId="16" fontId="99" fillId="0" borderId="18" xfId="58" applyNumberFormat="1" applyFont="1" applyBorder="1" applyAlignment="1">
      <alignment horizontal="center" vertical="center"/>
      <protection/>
    </xf>
    <xf numFmtId="0" fontId="34" fillId="0" borderId="18" xfId="59" applyFont="1" applyBorder="1" applyAlignment="1">
      <alignment horizontal="left" vertical="center"/>
      <protection/>
    </xf>
    <xf numFmtId="3" fontId="34" fillId="0" borderId="18" xfId="59" applyNumberFormat="1" applyFont="1" applyBorder="1" applyAlignment="1">
      <alignment horizontal="center" vertical="center"/>
      <protection/>
    </xf>
    <xf numFmtId="0" fontId="97" fillId="0" borderId="107" xfId="58" applyNumberFormat="1" applyFont="1" applyBorder="1" applyAlignment="1">
      <alignment horizontal="center" vertical="center" wrapText="1"/>
      <protection/>
    </xf>
    <xf numFmtId="0" fontId="97" fillId="0" borderId="107" xfId="58" applyFont="1" applyBorder="1" applyAlignment="1">
      <alignment horizontal="left" vertical="center" wrapText="1"/>
      <protection/>
    </xf>
    <xf numFmtId="3" fontId="97" fillId="0" borderId="107" xfId="58" applyNumberFormat="1" applyFont="1" applyBorder="1" applyAlignment="1">
      <alignment horizontal="center" vertical="center" wrapText="1"/>
      <protection/>
    </xf>
    <xf numFmtId="16" fontId="99" fillId="0" borderId="0" xfId="58" applyNumberFormat="1" applyFont="1" applyBorder="1" applyAlignment="1">
      <alignment horizontal="center" vertical="center"/>
      <protection/>
    </xf>
    <xf numFmtId="0" fontId="34" fillId="0" borderId="0" xfId="59" applyFont="1" applyBorder="1" applyAlignment="1">
      <alignment horizontal="left" vertical="center"/>
      <protection/>
    </xf>
    <xf numFmtId="3" fontId="34" fillId="0" borderId="0" xfId="59" applyNumberFormat="1" applyFont="1" applyBorder="1" applyAlignment="1">
      <alignment horizontal="center" vertical="center"/>
      <protection/>
    </xf>
    <xf numFmtId="0" fontId="97" fillId="0" borderId="0" xfId="58" applyNumberFormat="1" applyFont="1" applyFill="1" applyBorder="1" applyAlignment="1">
      <alignment horizontal="center" vertical="center" wrapText="1"/>
      <protection/>
    </xf>
    <xf numFmtId="0" fontId="97" fillId="0" borderId="0" xfId="58" applyFont="1" applyFill="1" applyBorder="1" applyAlignment="1">
      <alignment horizontal="center" vertical="center" wrapText="1"/>
      <protection/>
    </xf>
    <xf numFmtId="3" fontId="20" fillId="0" borderId="0" xfId="58" applyNumberFormat="1" applyFont="1" applyFill="1" applyBorder="1" applyAlignment="1">
      <alignment horizontal="center" vertical="center"/>
      <protection/>
    </xf>
    <xf numFmtId="0" fontId="2" fillId="0" borderId="0" xfId="56" applyFont="1" applyBorder="1" applyAlignment="1">
      <alignment horizontal="left"/>
      <protection/>
    </xf>
    <xf numFmtId="0" fontId="20" fillId="0" borderId="21" xfId="56" applyNumberFormat="1" applyFont="1" applyBorder="1" applyAlignment="1">
      <alignment horizontal="center" vertical="center" wrapText="1"/>
      <protection/>
    </xf>
    <xf numFmtId="0" fontId="20" fillId="0" borderId="21" xfId="56" applyFont="1" applyBorder="1" applyAlignment="1">
      <alignment horizontal="center" vertical="center" wrapText="1"/>
      <protection/>
    </xf>
    <xf numFmtId="3" fontId="107" fillId="0" borderId="0" xfId="56" applyNumberFormat="1" applyFont="1" applyFill="1" applyBorder="1" applyAlignment="1">
      <alignment horizontal="center" vertical="center"/>
      <protection/>
    </xf>
    <xf numFmtId="0" fontId="34" fillId="0" borderId="13" xfId="59" applyFont="1" applyBorder="1" applyAlignment="1">
      <alignment horizontal="left" vertical="center"/>
      <protection/>
    </xf>
    <xf numFmtId="3" fontId="34" fillId="0" borderId="13" xfId="59" applyNumberFormat="1" applyFont="1" applyBorder="1" applyAlignment="1">
      <alignment horizontal="center" vertical="center"/>
      <protection/>
    </xf>
    <xf numFmtId="0" fontId="98" fillId="0" borderId="0" xfId="56" applyFont="1" applyAlignment="1">
      <alignment horizontal="center"/>
      <protection/>
    </xf>
    <xf numFmtId="3" fontId="33" fillId="0" borderId="0" xfId="57" applyNumberFormat="1" applyFont="1" applyFill="1" applyBorder="1" applyAlignment="1">
      <alignment horizontal="center" vertical="center"/>
      <protection/>
    </xf>
    <xf numFmtId="49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Font="1" applyBorder="1" applyAlignment="1">
      <alignment horizontal="left" vertical="center" wrapText="1"/>
    </xf>
    <xf numFmtId="3" fontId="28" fillId="0" borderId="17" xfId="0" applyNumberFormat="1" applyFont="1" applyFill="1" applyBorder="1" applyAlignment="1">
      <alignment horizontal="center" vertical="center"/>
    </xf>
    <xf numFmtId="0" fontId="20" fillId="30" borderId="17" xfId="0" applyFont="1" applyFill="1" applyBorder="1" applyAlignment="1">
      <alignment horizontal="center" vertical="center"/>
    </xf>
    <xf numFmtId="0" fontId="21" fillId="30" borderId="17" xfId="0" applyFont="1" applyFill="1" applyBorder="1" applyAlignment="1">
      <alignment horizontal="center" vertical="center" wrapText="1"/>
    </xf>
    <xf numFmtId="0" fontId="21" fillId="30" borderId="17" xfId="0" applyFont="1" applyFill="1" applyBorder="1" applyAlignment="1">
      <alignment horizontal="left" vertical="center" wrapText="1"/>
    </xf>
    <xf numFmtId="3" fontId="21" fillId="30" borderId="17" xfId="0" applyNumberFormat="1" applyFont="1" applyFill="1" applyBorder="1" applyAlignment="1">
      <alignment horizontal="center" vertical="center"/>
    </xf>
    <xf numFmtId="49" fontId="21" fillId="30" borderId="17" xfId="0" applyNumberFormat="1" applyFont="1" applyFill="1" applyBorder="1" applyAlignment="1">
      <alignment horizontal="center" vertical="center" wrapText="1"/>
    </xf>
    <xf numFmtId="0" fontId="33" fillId="0" borderId="0" xfId="56" applyFont="1" applyFill="1" applyBorder="1" applyAlignment="1">
      <alignment horizontal="center" vertical="center" wrapText="1"/>
      <protection/>
    </xf>
    <xf numFmtId="3" fontId="33" fillId="0" borderId="0" xfId="56" applyNumberFormat="1" applyFont="1" applyFill="1" applyBorder="1" applyAlignment="1">
      <alignment horizontal="center" wrapText="1"/>
      <protection/>
    </xf>
    <xf numFmtId="0" fontId="21" fillId="0" borderId="0" xfId="58" applyFont="1" applyBorder="1" applyAlignment="1">
      <alignment horizontal="left" wrapText="1"/>
      <protection/>
    </xf>
    <xf numFmtId="0" fontId="25" fillId="0" borderId="17" xfId="56" applyFont="1" applyBorder="1" applyAlignment="1">
      <alignment horizontal="left" vertical="center" wrapText="1"/>
      <protection/>
    </xf>
    <xf numFmtId="3" fontId="21" fillId="0" borderId="17" xfId="56" applyNumberFormat="1" applyFont="1" applyBorder="1" applyAlignment="1">
      <alignment horizontal="center" vertical="center"/>
      <protection/>
    </xf>
    <xf numFmtId="0" fontId="25" fillId="0" borderId="19" xfId="56" applyFont="1" applyBorder="1" applyAlignment="1">
      <alignment horizontal="left" vertical="center" wrapText="1"/>
      <protection/>
    </xf>
    <xf numFmtId="3" fontId="21" fillId="0" borderId="19" xfId="56" applyNumberFormat="1" applyFont="1" applyBorder="1" applyAlignment="1">
      <alignment horizontal="center" vertical="center"/>
      <protection/>
    </xf>
    <xf numFmtId="3" fontId="20" fillId="0" borderId="110" xfId="56" applyNumberFormat="1" applyFont="1" applyBorder="1" applyAlignment="1">
      <alignment horizontal="center" vertical="center"/>
      <protection/>
    </xf>
    <xf numFmtId="0" fontId="21" fillId="0" borderId="13" xfId="57" applyFont="1" applyBorder="1" applyAlignment="1">
      <alignment horizontal="left" vertical="center" wrapText="1"/>
      <protection/>
    </xf>
    <xf numFmtId="3" fontId="21" fillId="0" borderId="13" xfId="56" applyNumberFormat="1" applyFont="1" applyBorder="1" applyAlignment="1">
      <alignment horizontal="center" vertical="center"/>
      <protection/>
    </xf>
    <xf numFmtId="3" fontId="20" fillId="30" borderId="32" xfId="56" applyNumberFormat="1" applyFont="1" applyFill="1" applyBorder="1" applyAlignment="1">
      <alignment vertical="center" wrapText="1"/>
      <protection/>
    </xf>
    <xf numFmtId="3" fontId="20" fillId="30" borderId="32" xfId="56" applyNumberFormat="1" applyFont="1" applyFill="1" applyBorder="1" applyAlignment="1">
      <alignment horizontal="center" vertical="center"/>
      <protection/>
    </xf>
    <xf numFmtId="0" fontId="82" fillId="0" borderId="0" xfId="59">
      <alignment/>
      <protection/>
    </xf>
    <xf numFmtId="0" fontId="109" fillId="0" borderId="0" xfId="59" applyFont="1">
      <alignment/>
      <protection/>
    </xf>
    <xf numFmtId="0" fontId="97" fillId="0" borderId="26" xfId="59" applyFont="1" applyBorder="1" applyAlignment="1">
      <alignment horizontal="center"/>
      <protection/>
    </xf>
    <xf numFmtId="0" fontId="82" fillId="0" borderId="0" xfId="59" applyBorder="1">
      <alignment/>
      <protection/>
    </xf>
    <xf numFmtId="0" fontId="97" fillId="0" borderId="17" xfId="59" applyFont="1" applyBorder="1" applyAlignment="1">
      <alignment horizontal="center"/>
      <protection/>
    </xf>
    <xf numFmtId="0" fontId="109" fillId="0" borderId="17" xfId="59" applyFont="1" applyBorder="1">
      <alignment/>
      <protection/>
    </xf>
    <xf numFmtId="16" fontId="110" fillId="32" borderId="13" xfId="56" applyNumberFormat="1" applyFont="1" applyFill="1" applyBorder="1" applyAlignment="1">
      <alignment horizontal="center" vertical="center"/>
      <protection/>
    </xf>
    <xf numFmtId="0" fontId="111" fillId="32" borderId="17" xfId="56" applyFont="1" applyFill="1" applyBorder="1" applyAlignment="1">
      <alignment vertical="center" wrapText="1"/>
      <protection/>
    </xf>
    <xf numFmtId="3" fontId="111" fillId="32" borderId="17" xfId="56" applyNumberFormat="1" applyFont="1" applyFill="1" applyBorder="1" applyAlignment="1">
      <alignment horizontal="center" vertical="center"/>
      <protection/>
    </xf>
    <xf numFmtId="3" fontId="112" fillId="32" borderId="0" xfId="56" applyNumberFormat="1" applyFont="1" applyFill="1">
      <alignment/>
      <protection/>
    </xf>
    <xf numFmtId="0" fontId="16" fillId="32" borderId="0" xfId="56" applyFont="1" applyFill="1">
      <alignment/>
      <protection/>
    </xf>
    <xf numFmtId="16" fontId="110" fillId="32" borderId="19" xfId="56" applyNumberFormat="1" applyFont="1" applyFill="1" applyBorder="1" applyAlignment="1">
      <alignment horizontal="center" vertical="center"/>
      <protection/>
    </xf>
    <xf numFmtId="16" fontId="99" fillId="0" borderId="17" xfId="56" applyNumberFormat="1" applyFont="1" applyBorder="1" applyAlignment="1">
      <alignment horizontal="center" vertical="center"/>
      <protection/>
    </xf>
    <xf numFmtId="0" fontId="99" fillId="0" borderId="17" xfId="56" applyFont="1" applyBorder="1" applyAlignment="1">
      <alignment vertical="center" wrapText="1"/>
      <protection/>
    </xf>
    <xf numFmtId="3" fontId="99" fillId="0" borderId="17" xfId="56" applyNumberFormat="1" applyFont="1" applyBorder="1" applyAlignment="1">
      <alignment horizontal="center" vertical="center"/>
      <protection/>
    </xf>
    <xf numFmtId="0" fontId="113" fillId="0" borderId="0" xfId="56" applyFont="1">
      <alignment/>
      <protection/>
    </xf>
    <xf numFmtId="0" fontId="47" fillId="0" borderId="17" xfId="56" applyFont="1" applyBorder="1" applyAlignment="1">
      <alignment vertical="center" wrapText="1"/>
      <protection/>
    </xf>
    <xf numFmtId="0" fontId="109" fillId="0" borderId="17" xfId="0" applyFont="1" applyBorder="1" applyAlignment="1">
      <alignment/>
    </xf>
    <xf numFmtId="3" fontId="109" fillId="0" borderId="17" xfId="0" applyNumberFormat="1" applyFont="1" applyBorder="1" applyAlignment="1">
      <alignment/>
    </xf>
    <xf numFmtId="0" fontId="108" fillId="0" borderId="17" xfId="0" applyFont="1" applyBorder="1" applyAlignment="1">
      <alignment/>
    </xf>
    <xf numFmtId="3" fontId="108" fillId="0" borderId="17" xfId="0" applyNumberFormat="1" applyFont="1" applyBorder="1" applyAlignment="1">
      <alignment/>
    </xf>
    <xf numFmtId="0" fontId="23" fillId="0" borderId="17" xfId="0" applyFont="1" applyBorder="1" applyAlignment="1">
      <alignment/>
    </xf>
    <xf numFmtId="3" fontId="23" fillId="0" borderId="17" xfId="0" applyNumberFormat="1" applyFont="1" applyBorder="1" applyAlignment="1">
      <alignment/>
    </xf>
    <xf numFmtId="0" fontId="108" fillId="32" borderId="18" xfId="56" applyFont="1" applyFill="1" applyBorder="1" applyAlignment="1">
      <alignment horizontal="center" vertical="center" wrapText="1"/>
      <protection/>
    </xf>
    <xf numFmtId="0" fontId="108" fillId="32" borderId="18" xfId="56" applyFont="1" applyFill="1" applyBorder="1" applyAlignment="1">
      <alignment horizontal="left" vertical="center" wrapText="1"/>
      <protection/>
    </xf>
    <xf numFmtId="3" fontId="114" fillId="32" borderId="18" xfId="56" applyNumberFormat="1" applyFont="1" applyFill="1" applyBorder="1" applyAlignment="1">
      <alignment horizontal="center" wrapText="1"/>
      <protection/>
    </xf>
    <xf numFmtId="0" fontId="14" fillId="32" borderId="0" xfId="56" applyFont="1" applyFill="1" applyAlignment="1">
      <alignment horizontal="center" vertical="center" wrapText="1"/>
      <protection/>
    </xf>
    <xf numFmtId="0" fontId="30" fillId="0" borderId="0" xfId="56" applyFont="1">
      <alignment/>
      <protection/>
    </xf>
    <xf numFmtId="0" fontId="47" fillId="0" borderId="17" xfId="58" applyFont="1" applyBorder="1" applyAlignment="1">
      <alignment horizontal="left" vertical="center" wrapText="1"/>
      <protection/>
    </xf>
    <xf numFmtId="0" fontId="114" fillId="0" borderId="0" xfId="59" applyFont="1">
      <alignment/>
      <protection/>
    </xf>
    <xf numFmtId="3" fontId="109" fillId="0" borderId="0" xfId="59" applyNumberFormat="1" applyFont="1" applyAlignment="1">
      <alignment horizontal="center" vertical="center"/>
      <protection/>
    </xf>
    <xf numFmtId="3" fontId="109" fillId="0" borderId="17" xfId="59" applyNumberFormat="1" applyFont="1" applyBorder="1" applyAlignment="1">
      <alignment horizontal="center" vertical="center"/>
      <protection/>
    </xf>
    <xf numFmtId="3" fontId="115" fillId="0" borderId="17" xfId="59" applyNumberFormat="1" applyFont="1" applyBorder="1" applyAlignment="1">
      <alignment horizontal="center" vertical="center"/>
      <protection/>
    </xf>
    <xf numFmtId="3" fontId="97" fillId="0" borderId="17" xfId="59" applyNumberFormat="1" applyFont="1" applyBorder="1" applyAlignment="1">
      <alignment horizontal="center" vertical="center"/>
      <protection/>
    </xf>
    <xf numFmtId="3" fontId="97" fillId="0" borderId="0" xfId="59" applyNumberFormat="1" applyFont="1" applyAlignment="1">
      <alignment horizontal="center" vertical="center"/>
      <protection/>
    </xf>
    <xf numFmtId="0" fontId="97" fillId="0" borderId="13" xfId="59" applyFont="1" applyBorder="1">
      <alignment/>
      <protection/>
    </xf>
    <xf numFmtId="3" fontId="109" fillId="0" borderId="13" xfId="59" applyNumberFormat="1" applyFont="1" applyBorder="1" applyAlignment="1">
      <alignment horizontal="center" vertical="center"/>
      <protection/>
    </xf>
    <xf numFmtId="3" fontId="109" fillId="30" borderId="13" xfId="59" applyNumberFormat="1" applyFont="1" applyFill="1" applyBorder="1" applyAlignment="1">
      <alignment horizontal="center" vertical="center"/>
      <protection/>
    </xf>
    <xf numFmtId="3" fontId="114" fillId="0" borderId="13" xfId="59" applyNumberFormat="1" applyFont="1" applyBorder="1" applyAlignment="1">
      <alignment horizontal="center" vertical="center"/>
      <protection/>
    </xf>
    <xf numFmtId="0" fontId="97" fillId="0" borderId="111" xfId="59" applyFont="1" applyBorder="1">
      <alignment/>
      <protection/>
    </xf>
    <xf numFmtId="3" fontId="109" fillId="0" borderId="112" xfId="59" applyNumberFormat="1" applyFont="1" applyBorder="1" applyAlignment="1">
      <alignment horizontal="center" vertical="center"/>
      <protection/>
    </xf>
    <xf numFmtId="3" fontId="114" fillId="0" borderId="113" xfId="59" applyNumberFormat="1" applyFont="1" applyBorder="1" applyAlignment="1">
      <alignment horizontal="center" vertical="center"/>
      <protection/>
    </xf>
    <xf numFmtId="0" fontId="97" fillId="0" borderId="114" xfId="59" applyFont="1" applyBorder="1">
      <alignment/>
      <protection/>
    </xf>
    <xf numFmtId="3" fontId="109" fillId="0" borderId="30" xfId="59" applyNumberFormat="1" applyFont="1" applyBorder="1" applyAlignment="1">
      <alignment horizontal="center" vertical="center"/>
      <protection/>
    </xf>
    <xf numFmtId="3" fontId="114" fillId="0" borderId="115" xfId="59" applyNumberFormat="1" applyFont="1" applyBorder="1" applyAlignment="1">
      <alignment horizontal="center" vertical="center"/>
      <protection/>
    </xf>
    <xf numFmtId="3" fontId="114" fillId="0" borderId="0" xfId="59" applyNumberFormat="1" applyFont="1" applyAlignment="1">
      <alignment horizontal="center" vertical="center"/>
      <protection/>
    </xf>
    <xf numFmtId="0" fontId="97" fillId="0" borderId="19" xfId="59" applyFont="1" applyBorder="1">
      <alignment/>
      <protection/>
    </xf>
    <xf numFmtId="3" fontId="21" fillId="0" borderId="19" xfId="59" applyNumberFormat="1" applyFont="1" applyBorder="1" applyAlignment="1">
      <alignment horizontal="center" vertical="center"/>
      <protection/>
    </xf>
    <xf numFmtId="3" fontId="109" fillId="0" borderId="19" xfId="59" applyNumberFormat="1" applyFont="1" applyBorder="1" applyAlignment="1">
      <alignment horizontal="center" vertical="center"/>
      <protection/>
    </xf>
    <xf numFmtId="3" fontId="114" fillId="0" borderId="19" xfId="59" applyNumberFormat="1" applyFont="1" applyBorder="1" applyAlignment="1">
      <alignment horizontal="center" vertical="center"/>
      <protection/>
    </xf>
    <xf numFmtId="0" fontId="97" fillId="0" borderId="17" xfId="59" applyFont="1" applyBorder="1">
      <alignment/>
      <protection/>
    </xf>
    <xf numFmtId="3" fontId="114" fillId="0" borderId="17" xfId="59" applyNumberFormat="1" applyFont="1" applyBorder="1" applyAlignment="1">
      <alignment horizontal="center" vertical="center"/>
      <protection/>
    </xf>
    <xf numFmtId="0" fontId="97" fillId="0" borderId="0" xfId="59" applyFont="1">
      <alignment/>
      <protection/>
    </xf>
    <xf numFmtId="3" fontId="115" fillId="0" borderId="0" xfId="59" applyNumberFormat="1" applyFont="1" applyAlignment="1">
      <alignment horizontal="center" vertical="center"/>
      <protection/>
    </xf>
    <xf numFmtId="3" fontId="20" fillId="0" borderId="0" xfId="59" applyNumberFormat="1" applyFont="1" applyAlignment="1">
      <alignment horizontal="center" vertical="center"/>
      <protection/>
    </xf>
    <xf numFmtId="0" fontId="109" fillId="0" borderId="0" xfId="59" applyFont="1" applyAlignment="1">
      <alignment vertical="center"/>
      <protection/>
    </xf>
    <xf numFmtId="0" fontId="109" fillId="0" borderId="0" xfId="59" applyFont="1" applyAlignment="1">
      <alignment horizontal="center" vertical="center"/>
      <protection/>
    </xf>
    <xf numFmtId="3" fontId="109" fillId="0" borderId="17" xfId="59" applyNumberFormat="1" applyFont="1" applyBorder="1" applyAlignment="1">
      <alignment horizontal="left" vertical="center"/>
      <protection/>
    </xf>
    <xf numFmtId="0" fontId="109" fillId="0" borderId="0" xfId="59" applyFont="1" applyAlignment="1">
      <alignment horizontal="left" vertical="center"/>
      <protection/>
    </xf>
    <xf numFmtId="0" fontId="109" fillId="0" borderId="17" xfId="59" applyFont="1" applyBorder="1" applyAlignment="1">
      <alignment horizontal="left" vertical="center"/>
      <protection/>
    </xf>
    <xf numFmtId="0" fontId="109" fillId="0" borderId="17" xfId="59" applyFont="1" applyBorder="1" applyAlignment="1">
      <alignment wrapText="1"/>
      <protection/>
    </xf>
    <xf numFmtId="3" fontId="109" fillId="0" borderId="0" xfId="59" applyNumberFormat="1" applyFont="1" applyAlignment="1">
      <alignment horizontal="left" vertical="center"/>
      <protection/>
    </xf>
    <xf numFmtId="16" fontId="34" fillId="0" borderId="19" xfId="58" applyNumberFormat="1" applyFont="1" applyBorder="1" applyAlignment="1">
      <alignment horizontal="center" vertical="center"/>
      <protection/>
    </xf>
    <xf numFmtId="0" fontId="34" fillId="0" borderId="19" xfId="0" applyFont="1" applyBorder="1" applyAlignment="1">
      <alignment horizontal="left" vertical="center"/>
    </xf>
    <xf numFmtId="3" fontId="34" fillId="0" borderId="19" xfId="0" applyNumberFormat="1" applyFont="1" applyBorder="1" applyAlignment="1">
      <alignment horizontal="center" vertical="center"/>
    </xf>
    <xf numFmtId="0" fontId="20" fillId="0" borderId="0" xfId="58" applyFont="1" applyAlignment="1">
      <alignment horizontal="center" vertical="center"/>
      <protection/>
    </xf>
    <xf numFmtId="0" fontId="20" fillId="0" borderId="0" xfId="0" applyFont="1" applyAlignment="1">
      <alignment horizontal="center" vertical="center"/>
    </xf>
    <xf numFmtId="0" fontId="95" fillId="0" borderId="0" xfId="58" applyNumberFormat="1" applyFont="1" applyAlignment="1">
      <alignment horizontal="center"/>
      <protection/>
    </xf>
    <xf numFmtId="0" fontId="0" fillId="0" borderId="0" xfId="0" applyAlignment="1">
      <alignment/>
    </xf>
    <xf numFmtId="0" fontId="97" fillId="0" borderId="116" xfId="59" applyFont="1" applyBorder="1" applyAlignment="1">
      <alignment horizontal="center"/>
      <protection/>
    </xf>
    <xf numFmtId="0" fontId="106" fillId="0" borderId="0" xfId="59" applyFont="1" applyBorder="1" applyAlignment="1">
      <alignment horizontal="right"/>
      <protection/>
    </xf>
    <xf numFmtId="3" fontId="33" fillId="30" borderId="0" xfId="57" applyNumberFormat="1" applyFont="1" applyFill="1" applyBorder="1" applyAlignment="1">
      <alignment horizontal="center" vertical="center"/>
      <protection/>
    </xf>
    <xf numFmtId="0" fontId="13" fillId="0" borderId="117" xfId="0" applyFont="1" applyFill="1" applyBorder="1" applyAlignment="1">
      <alignment horizontal="center" vertical="center" wrapText="1"/>
    </xf>
    <xf numFmtId="0" fontId="0" fillId="0" borderId="1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3" fontId="13" fillId="0" borderId="66" xfId="0" applyNumberFormat="1" applyFont="1" applyFill="1" applyBorder="1" applyAlignment="1">
      <alignment horizontal="center" vertical="center"/>
    </xf>
    <xf numFmtId="0" fontId="0" fillId="0" borderId="119" xfId="0" applyFont="1" applyBorder="1" applyAlignment="1">
      <alignment horizontal="center" vertical="center"/>
    </xf>
    <xf numFmtId="0" fontId="33" fillId="0" borderId="0" xfId="56" applyFont="1" applyAlignment="1">
      <alignment horizontal="center" wrapText="1"/>
      <protection/>
    </xf>
    <xf numFmtId="0" fontId="49" fillId="0" borderId="0" xfId="56" applyFont="1" applyAlignment="1">
      <alignment horizontal="center"/>
      <protection/>
    </xf>
    <xf numFmtId="0" fontId="33" fillId="0" borderId="109" xfId="56" applyFont="1" applyBorder="1" applyAlignment="1">
      <alignment horizontal="left" vertical="center"/>
      <protection/>
    </xf>
    <xf numFmtId="0" fontId="33" fillId="0" borderId="50" xfId="56" applyFont="1" applyBorder="1" applyAlignment="1">
      <alignment horizontal="left" vertical="center"/>
      <protection/>
    </xf>
    <xf numFmtId="0" fontId="33" fillId="0" borderId="120" xfId="56" applyFont="1" applyBorder="1" applyAlignment="1">
      <alignment horizontal="left" vertical="center"/>
      <protection/>
    </xf>
    <xf numFmtId="16" fontId="34" fillId="0" borderId="13" xfId="0" applyNumberFormat="1" applyFont="1" applyBorder="1" applyAlignment="1" quotePrefix="1">
      <alignment horizontal="center" vertical="center"/>
    </xf>
    <xf numFmtId="16" fontId="34" fillId="0" borderId="19" xfId="0" applyNumberFormat="1" applyFont="1" applyBorder="1" applyAlignment="1" quotePrefix="1">
      <alignment horizontal="center" vertical="center"/>
    </xf>
    <xf numFmtId="3" fontId="20" fillId="0" borderId="0" xfId="57" applyNumberFormat="1" applyFont="1" applyBorder="1" applyAlignment="1">
      <alignment horizontal="center" vertical="center"/>
      <protection/>
    </xf>
    <xf numFmtId="3" fontId="20" fillId="0" borderId="75" xfId="57" applyNumberFormat="1" applyFont="1" applyBorder="1" applyAlignment="1">
      <alignment horizontal="right" vertical="center"/>
      <protection/>
    </xf>
    <xf numFmtId="0" fontId="21" fillId="0" borderId="13" xfId="0" applyNumberFormat="1" applyFont="1" applyBorder="1" applyAlignment="1">
      <alignment horizontal="center"/>
    </xf>
    <xf numFmtId="0" fontId="21" fillId="0" borderId="19" xfId="0" applyNumberFormat="1" applyFont="1" applyBorder="1" applyAlignment="1">
      <alignment horizontal="center"/>
    </xf>
    <xf numFmtId="3" fontId="20" fillId="0" borderId="0" xfId="57" applyNumberFormat="1" applyFont="1" applyBorder="1" applyAlignment="1">
      <alignment horizontal="right" vertical="center"/>
      <protection/>
    </xf>
    <xf numFmtId="0" fontId="20" fillId="0" borderId="0" xfId="56" applyFont="1" applyAlignment="1">
      <alignment horizontal="center" wrapText="1"/>
      <protection/>
    </xf>
    <xf numFmtId="0" fontId="1" fillId="0" borderId="0" xfId="56" applyFont="1" applyAlignment="1">
      <alignment horizontal="center"/>
      <protection/>
    </xf>
    <xf numFmtId="0" fontId="21" fillId="0" borderId="75" xfId="56" applyFont="1" applyBorder="1" applyAlignment="1">
      <alignment horizontal="right" wrapText="1"/>
      <protection/>
    </xf>
    <xf numFmtId="0" fontId="0" fillId="0" borderId="75" xfId="56" applyBorder="1" applyAlignment="1">
      <alignment horizontal="right"/>
      <protection/>
    </xf>
    <xf numFmtId="0" fontId="20" fillId="0" borderId="109" xfId="56" applyFont="1" applyBorder="1" applyAlignment="1">
      <alignment horizontal="left" vertical="center"/>
      <protection/>
    </xf>
    <xf numFmtId="0" fontId="20" fillId="0" borderId="50" xfId="56" applyFont="1" applyBorder="1" applyAlignment="1">
      <alignment horizontal="left" vertical="center"/>
      <protection/>
    </xf>
    <xf numFmtId="0" fontId="20" fillId="0" borderId="120" xfId="56" applyFont="1" applyBorder="1" applyAlignment="1">
      <alignment horizontal="left" vertical="center"/>
      <protection/>
    </xf>
    <xf numFmtId="0" fontId="41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24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15" fillId="0" borderId="0" xfId="0" applyFont="1" applyAlignment="1">
      <alignment/>
    </xf>
    <xf numFmtId="0" fontId="22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/>
    </xf>
    <xf numFmtId="0" fontId="41" fillId="0" borderId="116" xfId="0" applyFont="1" applyBorder="1" applyAlignment="1">
      <alignment horizontal="center" vertical="center"/>
    </xf>
    <xf numFmtId="0" fontId="23" fillId="0" borderId="116" xfId="0" applyFont="1" applyBorder="1" applyAlignment="1">
      <alignment horizontal="center" vertical="center"/>
    </xf>
    <xf numFmtId="0" fontId="5" fillId="0" borderId="116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38" fillId="0" borderId="0" xfId="0" applyFont="1" applyAlignment="1">
      <alignment/>
    </xf>
    <xf numFmtId="0" fontId="41" fillId="0" borderId="0" xfId="0" applyFont="1" applyBorder="1" applyAlignment="1">
      <alignment horizontal="center" vertical="center" wrapText="1"/>
    </xf>
    <xf numFmtId="0" fontId="6" fillId="0" borderId="0" xfId="56" applyNumberFormat="1" applyFont="1" applyAlignment="1">
      <alignment horizontal="center"/>
      <protection/>
    </xf>
    <xf numFmtId="0" fontId="0" fillId="0" borderId="0" xfId="0" applyFont="1" applyAlignment="1">
      <alignment/>
    </xf>
    <xf numFmtId="0" fontId="31" fillId="0" borderId="0" xfId="56" applyNumberFormat="1" applyFont="1" applyAlignment="1">
      <alignment horizontal="right"/>
      <protection/>
    </xf>
    <xf numFmtId="0" fontId="15" fillId="0" borderId="0" xfId="0" applyFont="1" applyAlignment="1">
      <alignment horizontal="right"/>
    </xf>
    <xf numFmtId="167" fontId="20" fillId="30" borderId="17" xfId="56" applyNumberFormat="1" applyFont="1" applyFill="1" applyBorder="1" applyAlignment="1">
      <alignment horizontal="center" vertical="center"/>
      <protection/>
    </xf>
    <xf numFmtId="0" fontId="20" fillId="30" borderId="17" xfId="0" applyFont="1" applyFill="1" applyBorder="1" applyAlignment="1">
      <alignment vertical="center"/>
    </xf>
    <xf numFmtId="0" fontId="2" fillId="0" borderId="121" xfId="56" applyNumberFormat="1" applyFont="1" applyBorder="1" applyAlignment="1">
      <alignment horizontal="center"/>
      <protection/>
    </xf>
    <xf numFmtId="0" fontId="0" fillId="0" borderId="122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20" fillId="0" borderId="17" xfId="56" applyFont="1" applyBorder="1" applyAlignment="1">
      <alignment horizontal="center" vertical="center"/>
      <protection/>
    </xf>
    <xf numFmtId="0" fontId="38" fillId="0" borderId="17" xfId="0" applyFont="1" applyBorder="1" applyAlignment="1">
      <alignment horizontal="center" vertical="center"/>
    </xf>
    <xf numFmtId="0" fontId="38" fillId="0" borderId="110" xfId="0" applyFont="1" applyBorder="1" applyAlignment="1">
      <alignment horizontal="center" vertical="center"/>
    </xf>
    <xf numFmtId="0" fontId="37" fillId="0" borderId="0" xfId="56" applyFont="1" applyBorder="1" applyAlignment="1">
      <alignment horizontal="right" wrapText="1"/>
      <protection/>
    </xf>
    <xf numFmtId="0" fontId="53" fillId="0" borderId="0" xfId="0" applyFont="1" applyBorder="1" applyAlignment="1">
      <alignment horizontal="right"/>
    </xf>
    <xf numFmtId="0" fontId="52" fillId="0" borderId="0" xfId="56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3" fontId="109" fillId="31" borderId="121" xfId="59" applyNumberFormat="1" applyFont="1" applyFill="1" applyBorder="1" applyAlignment="1">
      <alignment horizontal="center" vertical="center"/>
      <protection/>
    </xf>
    <xf numFmtId="0" fontId="82" fillId="0" borderId="23" xfId="59" applyBorder="1" applyAlignment="1">
      <alignment horizontal="center" vertical="center"/>
      <protection/>
    </xf>
    <xf numFmtId="0" fontId="82" fillId="0" borderId="122" xfId="59" applyBorder="1" applyAlignment="1">
      <alignment horizontal="center" vertical="center"/>
      <protection/>
    </xf>
    <xf numFmtId="3" fontId="115" fillId="0" borderId="23" xfId="59" applyNumberFormat="1" applyFont="1" applyBorder="1" applyAlignment="1">
      <alignment horizontal="center" vertical="center"/>
      <protection/>
    </xf>
    <xf numFmtId="0" fontId="116" fillId="0" borderId="23" xfId="59" applyFont="1" applyBorder="1" applyAlignment="1">
      <alignment horizontal="center" vertical="center"/>
      <protection/>
    </xf>
    <xf numFmtId="0" fontId="117" fillId="31" borderId="17" xfId="59" applyFont="1" applyFill="1" applyBorder="1" applyAlignment="1">
      <alignment vertical="center"/>
      <protection/>
    </xf>
    <xf numFmtId="0" fontId="118" fillId="0" borderId="17" xfId="59" applyFont="1" applyBorder="1" applyAlignment="1">
      <alignment vertical="center"/>
      <protection/>
    </xf>
    <xf numFmtId="3" fontId="117" fillId="30" borderId="17" xfId="59" applyNumberFormat="1" applyFont="1" applyFill="1" applyBorder="1" applyAlignment="1">
      <alignment horizontal="center" vertical="center"/>
      <protection/>
    </xf>
    <xf numFmtId="0" fontId="117" fillId="30" borderId="17" xfId="59" applyFont="1" applyFill="1" applyBorder="1" applyAlignment="1">
      <alignment horizontal="center" vertical="center"/>
      <protection/>
    </xf>
    <xf numFmtId="0" fontId="109" fillId="0" borderId="0" xfId="59" applyFont="1" applyAlignment="1">
      <alignment horizontal="right" vertical="center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3" xfId="58"/>
    <cellStyle name="Normál 4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58</xdr:row>
      <xdr:rowOff>190500</xdr:rowOff>
    </xdr:from>
    <xdr:to>
      <xdr:col>2</xdr:col>
      <xdr:colOff>762000</xdr:colOff>
      <xdr:row>68</xdr:row>
      <xdr:rowOff>76200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rcRect l="1156" t="23809" r="42295" b="48266"/>
        <a:stretch>
          <a:fillRect/>
        </a:stretch>
      </xdr:blipFill>
      <xdr:spPr>
        <a:xfrm>
          <a:off x="638175" y="11020425"/>
          <a:ext cx="7429500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59"/>
  <sheetViews>
    <sheetView view="pageLayout" zoomScaleSheetLayoutView="100" workbookViewId="0" topLeftCell="A1">
      <selection activeCell="C29" sqref="C29"/>
    </sheetView>
  </sheetViews>
  <sheetFormatPr defaultColWidth="9.140625" defaultRowHeight="24.75" customHeight="1"/>
  <cols>
    <col min="1" max="1" width="6.8515625" style="241" customWidth="1"/>
    <col min="2" max="2" width="90.00390625" style="242" customWidth="1"/>
    <col min="3" max="3" width="13.28125" style="498" customWidth="1"/>
    <col min="4" max="4" width="4.7109375" style="153" customWidth="1"/>
    <col min="5" max="5" width="9.140625" style="153" customWidth="1"/>
    <col min="6" max="6" width="9.7109375" style="153" bestFit="1" customWidth="1"/>
    <col min="7" max="16384" width="9.140625" style="153" customWidth="1"/>
  </cols>
  <sheetData>
    <row r="1" spans="1:4" s="210" customFormat="1" ht="33.75" customHeight="1">
      <c r="A1" s="527"/>
      <c r="B1" s="526" t="s">
        <v>304</v>
      </c>
      <c r="C1" s="525" t="s">
        <v>293</v>
      </c>
      <c r="D1" s="209"/>
    </row>
    <row r="2" spans="1:4" s="210" customFormat="1" ht="16.5" customHeight="1">
      <c r="A2" s="524" t="s">
        <v>22</v>
      </c>
      <c r="B2" s="523" t="s">
        <v>303</v>
      </c>
      <c r="C2" s="522">
        <f>SUM(C3:C5)</f>
        <v>230363209</v>
      </c>
      <c r="D2" s="209"/>
    </row>
    <row r="3" spans="1:4" s="219" customFormat="1" ht="13.5" customHeight="1">
      <c r="A3" s="220" t="s">
        <v>12</v>
      </c>
      <c r="B3" s="214" t="s">
        <v>222</v>
      </c>
      <c r="C3" s="215">
        <v>228363209</v>
      </c>
      <c r="D3" s="218"/>
    </row>
    <row r="4" spans="1:4" s="219" customFormat="1" ht="13.5" customHeight="1">
      <c r="A4" s="220" t="s">
        <v>13</v>
      </c>
      <c r="B4" s="214" t="s">
        <v>260</v>
      </c>
      <c r="C4" s="215">
        <v>2000000</v>
      </c>
      <c r="D4" s="218"/>
    </row>
    <row r="5" spans="1:4" s="219" customFormat="1" ht="13.5" customHeight="1">
      <c r="A5" s="220" t="s">
        <v>14</v>
      </c>
      <c r="B5" s="214" t="s">
        <v>84</v>
      </c>
      <c r="C5" s="215">
        <v>0</v>
      </c>
      <c r="D5" s="218"/>
    </row>
    <row r="6" spans="1:4" s="210" customFormat="1" ht="16.5" customHeight="1">
      <c r="A6" s="520" t="s">
        <v>24</v>
      </c>
      <c r="B6" s="519" t="s">
        <v>302</v>
      </c>
      <c r="C6" s="518">
        <f>SUM(C7:C9)</f>
        <v>202316367</v>
      </c>
      <c r="D6" s="209"/>
    </row>
    <row r="7" spans="1:4" s="219" customFormat="1" ht="13.5" customHeight="1">
      <c r="A7" s="220" t="s">
        <v>12</v>
      </c>
      <c r="B7" s="214" t="s">
        <v>222</v>
      </c>
      <c r="C7" s="215">
        <v>202316367</v>
      </c>
      <c r="D7" s="218"/>
    </row>
    <row r="8" spans="1:4" s="219" customFormat="1" ht="13.5" customHeight="1">
      <c r="A8" s="220" t="s">
        <v>13</v>
      </c>
      <c r="B8" s="214" t="s">
        <v>260</v>
      </c>
      <c r="C8" s="215">
        <v>0</v>
      </c>
      <c r="D8" s="218"/>
    </row>
    <row r="9" spans="1:4" s="219" customFormat="1" ht="13.5" customHeight="1">
      <c r="A9" s="220" t="s">
        <v>14</v>
      </c>
      <c r="B9" s="214" t="s">
        <v>84</v>
      </c>
      <c r="C9" s="215">
        <v>0</v>
      </c>
      <c r="D9" s="218"/>
    </row>
    <row r="10" spans="1:4" s="210" customFormat="1" ht="16.5" customHeight="1">
      <c r="A10" s="520" t="s">
        <v>25</v>
      </c>
      <c r="B10" s="519" t="s">
        <v>301</v>
      </c>
      <c r="C10" s="518">
        <f>SUM(C11:C13)</f>
        <v>135500000</v>
      </c>
      <c r="D10" s="209"/>
    </row>
    <row r="11" spans="1:4" s="219" customFormat="1" ht="13.5" customHeight="1">
      <c r="A11" s="220" t="s">
        <v>12</v>
      </c>
      <c r="B11" s="214" t="s">
        <v>222</v>
      </c>
      <c r="C11" s="215">
        <v>135500000</v>
      </c>
      <c r="D11" s="218"/>
    </row>
    <row r="12" spans="1:4" s="219" customFormat="1" ht="13.5" customHeight="1">
      <c r="A12" s="220" t="s">
        <v>13</v>
      </c>
      <c r="B12" s="214" t="s">
        <v>260</v>
      </c>
      <c r="C12" s="215">
        <v>0</v>
      </c>
      <c r="D12" s="218"/>
    </row>
    <row r="13" spans="1:4" s="219" customFormat="1" ht="13.5" customHeight="1">
      <c r="A13" s="220" t="s">
        <v>14</v>
      </c>
      <c r="B13" s="214" t="s">
        <v>84</v>
      </c>
      <c r="C13" s="215">
        <v>0</v>
      </c>
      <c r="D13" s="218"/>
    </row>
    <row r="14" spans="1:4" s="210" customFormat="1" ht="16.5" customHeight="1">
      <c r="A14" s="520" t="s">
        <v>26</v>
      </c>
      <c r="B14" s="519" t="s">
        <v>300</v>
      </c>
      <c r="C14" s="518">
        <f>SUM(C15:C17)</f>
        <v>20466424</v>
      </c>
      <c r="D14" s="209"/>
    </row>
    <row r="15" spans="1:4" s="219" customFormat="1" ht="13.5" customHeight="1">
      <c r="A15" s="220" t="s">
        <v>12</v>
      </c>
      <c r="B15" s="214" t="s">
        <v>222</v>
      </c>
      <c r="C15" s="215">
        <v>16381424</v>
      </c>
      <c r="D15" s="218"/>
    </row>
    <row r="16" spans="1:4" s="219" customFormat="1" ht="13.5" customHeight="1">
      <c r="A16" s="220" t="s">
        <v>13</v>
      </c>
      <c r="B16" s="214" t="s">
        <v>260</v>
      </c>
      <c r="C16" s="215">
        <v>840000</v>
      </c>
      <c r="D16" s="218"/>
    </row>
    <row r="17" spans="1:4" s="219" customFormat="1" ht="13.5" customHeight="1">
      <c r="A17" s="220" t="s">
        <v>14</v>
      </c>
      <c r="B17" s="214" t="s">
        <v>84</v>
      </c>
      <c r="C17" s="215">
        <v>3245000</v>
      </c>
      <c r="D17" s="218"/>
    </row>
    <row r="18" spans="1:4" s="210" customFormat="1" ht="16.5" customHeight="1">
      <c r="A18" s="520" t="s">
        <v>48</v>
      </c>
      <c r="B18" s="519" t="s">
        <v>299</v>
      </c>
      <c r="C18" s="518">
        <v>600000</v>
      </c>
      <c r="D18" s="209"/>
    </row>
    <row r="19" spans="1:4" s="233" customFormat="1" ht="15" customHeight="1">
      <c r="A19" s="520" t="s">
        <v>287</v>
      </c>
      <c r="B19" s="519" t="s">
        <v>298</v>
      </c>
      <c r="C19" s="521">
        <v>0</v>
      </c>
      <c r="D19" s="237"/>
    </row>
    <row r="20" spans="1:4" s="210" customFormat="1" ht="16.5" customHeight="1">
      <c r="A20" s="520" t="s">
        <v>285</v>
      </c>
      <c r="B20" s="519" t="s">
        <v>297</v>
      </c>
      <c r="C20" s="518">
        <v>0</v>
      </c>
      <c r="D20" s="209"/>
    </row>
    <row r="21" spans="1:4" s="210" customFormat="1" ht="16.5" customHeight="1">
      <c r="A21" s="520" t="s">
        <v>283</v>
      </c>
      <c r="B21" s="519" t="s">
        <v>296</v>
      </c>
      <c r="C21" s="518">
        <f>SUM(C22:C24)</f>
        <v>152612000</v>
      </c>
      <c r="D21" s="209"/>
    </row>
    <row r="22" spans="1:4" s="219" customFormat="1" ht="13.5" customHeight="1">
      <c r="A22" s="220" t="s">
        <v>12</v>
      </c>
      <c r="B22" s="214" t="s">
        <v>222</v>
      </c>
      <c r="C22" s="215" t="s">
        <v>28</v>
      </c>
      <c r="D22" s="218"/>
    </row>
    <row r="23" spans="1:4" s="219" customFormat="1" ht="13.5" customHeight="1">
      <c r="A23" s="220" t="s">
        <v>13</v>
      </c>
      <c r="B23" s="214" t="s">
        <v>260</v>
      </c>
      <c r="C23" s="215">
        <v>57796000</v>
      </c>
      <c r="D23" s="218"/>
    </row>
    <row r="24" spans="1:4" s="219" customFormat="1" ht="13.5" customHeight="1" thickBot="1">
      <c r="A24" s="220" t="s">
        <v>14</v>
      </c>
      <c r="B24" s="214" t="s">
        <v>84</v>
      </c>
      <c r="C24" s="215">
        <v>94816000</v>
      </c>
      <c r="D24" s="218"/>
    </row>
    <row r="25" spans="1:5" ht="27" customHeight="1" thickTop="1">
      <c r="A25" s="509"/>
      <c r="B25" s="508" t="s">
        <v>3</v>
      </c>
      <c r="C25" s="507">
        <f>SUM(C2,C6,C10,C14,C18,C19,C20,C21)</f>
        <v>741858000</v>
      </c>
      <c r="D25" s="238"/>
      <c r="E25" s="238"/>
    </row>
    <row r="26" spans="1:5" ht="18.75" customHeight="1">
      <c r="A26" s="506"/>
      <c r="B26" s="505"/>
      <c r="C26" s="504"/>
      <c r="D26" s="238"/>
      <c r="E26" s="238"/>
    </row>
    <row r="27" spans="1:4" s="499" customFormat="1" ht="16.5" customHeight="1">
      <c r="A27" s="503"/>
      <c r="B27" s="502" t="s">
        <v>295</v>
      </c>
      <c r="C27" s="501">
        <f>SUM(C2,C10,C14,C19)</f>
        <v>386329633</v>
      </c>
      <c r="D27" s="500"/>
    </row>
    <row r="28" spans="1:4" s="499" customFormat="1" ht="16.5" customHeight="1">
      <c r="A28" s="503"/>
      <c r="B28" s="502" t="s">
        <v>444</v>
      </c>
      <c r="C28" s="501">
        <f>SUM(C6,C18)</f>
        <v>202916367</v>
      </c>
      <c r="D28" s="500"/>
    </row>
    <row r="29" spans="1:4" s="499" customFormat="1" ht="16.5" customHeight="1">
      <c r="A29" s="503"/>
      <c r="B29" s="502" t="s">
        <v>405</v>
      </c>
      <c r="C29" s="501">
        <f>SUM(C21)</f>
        <v>152612000</v>
      </c>
      <c r="D29" s="500"/>
    </row>
    <row r="30" spans="1:4" s="499" customFormat="1" ht="16.5" customHeight="1">
      <c r="A30" s="503"/>
      <c r="B30" s="502"/>
      <c r="C30" s="501"/>
      <c r="D30" s="500"/>
    </row>
    <row r="31" spans="1:5" ht="18.75" customHeight="1">
      <c r="A31" s="506"/>
      <c r="B31" s="505"/>
      <c r="C31" s="504"/>
      <c r="D31" s="238"/>
      <c r="E31" s="238"/>
    </row>
    <row r="32" spans="1:4" s="210" customFormat="1" ht="33.75" customHeight="1">
      <c r="A32" s="206"/>
      <c r="B32" s="207" t="s">
        <v>294</v>
      </c>
      <c r="C32" s="517" t="s">
        <v>293</v>
      </c>
      <c r="D32" s="209"/>
    </row>
    <row r="33" spans="1:4" s="197" customFormat="1" ht="16.5" customHeight="1">
      <c r="A33" s="516" t="s">
        <v>22</v>
      </c>
      <c r="B33" s="515" t="s">
        <v>292</v>
      </c>
      <c r="C33" s="514">
        <f>SUM(C34:C36)</f>
        <v>167739800</v>
      </c>
      <c r="D33" s="196"/>
    </row>
    <row r="34" spans="1:4" s="219" customFormat="1" ht="13.5" customHeight="1">
      <c r="A34" s="220" t="s">
        <v>12</v>
      </c>
      <c r="B34" s="214" t="s">
        <v>222</v>
      </c>
      <c r="C34" s="215">
        <v>61109952</v>
      </c>
      <c r="D34" s="218"/>
    </row>
    <row r="35" spans="1:4" s="219" customFormat="1" ht="13.5" customHeight="1">
      <c r="A35" s="220" t="s">
        <v>13</v>
      </c>
      <c r="B35" s="214" t="s">
        <v>260</v>
      </c>
      <c r="C35" s="215">
        <v>42011168</v>
      </c>
      <c r="D35" s="218"/>
    </row>
    <row r="36" spans="1:4" s="219" customFormat="1" ht="13.5" customHeight="1">
      <c r="A36" s="220" t="s">
        <v>14</v>
      </c>
      <c r="B36" s="214" t="s">
        <v>84</v>
      </c>
      <c r="C36" s="215">
        <v>64618680</v>
      </c>
      <c r="D36" s="218"/>
    </row>
    <row r="37" spans="1:4" s="197" customFormat="1" ht="16.5" customHeight="1">
      <c r="A37" s="512" t="s">
        <v>24</v>
      </c>
      <c r="B37" s="511" t="s">
        <v>291</v>
      </c>
      <c r="C37" s="510">
        <f>SUM(C38:C40)</f>
        <v>32955960</v>
      </c>
      <c r="D37" s="196"/>
    </row>
    <row r="38" spans="1:4" s="219" customFormat="1" ht="13.5" customHeight="1">
      <c r="A38" s="220" t="s">
        <v>12</v>
      </c>
      <c r="B38" s="214" t="s">
        <v>222</v>
      </c>
      <c r="C38" s="215">
        <v>11730808</v>
      </c>
      <c r="D38" s="218"/>
    </row>
    <row r="39" spans="1:4" s="219" customFormat="1" ht="13.5" customHeight="1">
      <c r="A39" s="220" t="s">
        <v>13</v>
      </c>
      <c r="B39" s="214" t="s">
        <v>260</v>
      </c>
      <c r="C39" s="215">
        <v>8454832</v>
      </c>
      <c r="D39" s="218"/>
    </row>
    <row r="40" spans="1:4" s="219" customFormat="1" ht="13.5" customHeight="1">
      <c r="A40" s="220" t="s">
        <v>14</v>
      </c>
      <c r="B40" s="214" t="s">
        <v>84</v>
      </c>
      <c r="C40" s="215">
        <v>12770320</v>
      </c>
      <c r="D40" s="218"/>
    </row>
    <row r="41" spans="1:4" s="201" customFormat="1" ht="16.5" customHeight="1">
      <c r="A41" s="512" t="s">
        <v>25</v>
      </c>
      <c r="B41" s="511" t="s">
        <v>290</v>
      </c>
      <c r="C41" s="510">
        <f>SUM(C42:C44)</f>
        <v>110083750</v>
      </c>
      <c r="D41" s="200"/>
    </row>
    <row r="42" spans="1:4" s="219" customFormat="1" ht="13.5" customHeight="1">
      <c r="A42" s="220" t="s">
        <v>12</v>
      </c>
      <c r="B42" s="214" t="s">
        <v>222</v>
      </c>
      <c r="C42" s="215">
        <v>81241750</v>
      </c>
      <c r="D42" s="218"/>
    </row>
    <row r="43" spans="1:4" s="219" customFormat="1" ht="13.5" customHeight="1">
      <c r="A43" s="220" t="s">
        <v>13</v>
      </c>
      <c r="B43" s="214" t="s">
        <v>260</v>
      </c>
      <c r="C43" s="215">
        <v>8170000</v>
      </c>
      <c r="D43" s="218"/>
    </row>
    <row r="44" spans="1:4" s="219" customFormat="1" ht="13.5" customHeight="1">
      <c r="A44" s="220" t="s">
        <v>14</v>
      </c>
      <c r="B44" s="214" t="s">
        <v>84</v>
      </c>
      <c r="C44" s="215">
        <v>20672000</v>
      </c>
      <c r="D44" s="218"/>
    </row>
    <row r="45" spans="1:4" s="201" customFormat="1" ht="16.5" customHeight="1">
      <c r="A45" s="512" t="s">
        <v>26</v>
      </c>
      <c r="B45" s="511" t="s">
        <v>289</v>
      </c>
      <c r="C45" s="510">
        <f>SUM(C46:C48)</f>
        <v>19759000</v>
      </c>
      <c r="D45" s="200"/>
    </row>
    <row r="46" spans="1:4" s="219" customFormat="1" ht="13.5" customHeight="1">
      <c r="A46" s="220" t="s">
        <v>12</v>
      </c>
      <c r="B46" s="214" t="s">
        <v>222</v>
      </c>
      <c r="C46" s="215">
        <v>17759000</v>
      </c>
      <c r="D46" s="218"/>
    </row>
    <row r="47" spans="1:4" s="219" customFormat="1" ht="13.5" customHeight="1">
      <c r="A47" s="220" t="s">
        <v>13</v>
      </c>
      <c r="B47" s="214" t="s">
        <v>260</v>
      </c>
      <c r="C47" s="215">
        <v>2000000</v>
      </c>
      <c r="D47" s="218"/>
    </row>
    <row r="48" spans="1:4" s="219" customFormat="1" ht="13.5" customHeight="1">
      <c r="A48" s="220" t="s">
        <v>14</v>
      </c>
      <c r="B48" s="214" t="s">
        <v>84</v>
      </c>
      <c r="C48" s="215">
        <v>0</v>
      </c>
      <c r="D48" s="218"/>
    </row>
    <row r="49" spans="1:7" s="201" customFormat="1" ht="16.5" customHeight="1">
      <c r="A49" s="512" t="s">
        <v>48</v>
      </c>
      <c r="B49" s="511" t="s">
        <v>288</v>
      </c>
      <c r="C49" s="510">
        <v>125323960</v>
      </c>
      <c r="D49" s="200"/>
      <c r="G49" s="513"/>
    </row>
    <row r="50" spans="1:4" s="201" customFormat="1" ht="16.5" customHeight="1">
      <c r="A50" s="512" t="s">
        <v>287</v>
      </c>
      <c r="B50" s="511" t="s">
        <v>286</v>
      </c>
      <c r="C50" s="510">
        <v>86078000</v>
      </c>
      <c r="D50" s="200"/>
    </row>
    <row r="51" spans="1:8" s="201" customFormat="1" ht="16.5" customHeight="1">
      <c r="A51" s="512" t="s">
        <v>285</v>
      </c>
      <c r="B51" s="511" t="s">
        <v>284</v>
      </c>
      <c r="C51" s="510">
        <v>29000000</v>
      </c>
      <c r="D51" s="200"/>
      <c r="H51" s="513"/>
    </row>
    <row r="52" spans="1:8" s="201" customFormat="1" ht="16.5" customHeight="1">
      <c r="A52" s="512" t="s">
        <v>283</v>
      </c>
      <c r="B52" s="511" t="s">
        <v>282</v>
      </c>
      <c r="C52" s="510">
        <v>12000000</v>
      </c>
      <c r="D52" s="200"/>
      <c r="H52" s="513"/>
    </row>
    <row r="53" spans="1:4" s="201" customFormat="1" ht="16.5" customHeight="1" thickBot="1">
      <c r="A53" s="512" t="s">
        <v>281</v>
      </c>
      <c r="B53" s="511" t="s">
        <v>280</v>
      </c>
      <c r="C53" s="510">
        <v>158917530</v>
      </c>
      <c r="D53" s="200"/>
    </row>
    <row r="54" spans="1:5" ht="27" customHeight="1" thickTop="1">
      <c r="A54" s="509"/>
      <c r="B54" s="508" t="s">
        <v>47</v>
      </c>
      <c r="C54" s="507">
        <f>SUM(C33,C37,C41,C45,C49,C50,C51,C52,C53)</f>
        <v>741858000</v>
      </c>
      <c r="D54" s="238"/>
      <c r="E54" s="238"/>
    </row>
    <row r="55" spans="1:5" ht="18.75" customHeight="1">
      <c r="A55" s="506"/>
      <c r="B55" s="505"/>
      <c r="C55" s="504"/>
      <c r="D55" s="238"/>
      <c r="E55" s="238"/>
    </row>
    <row r="56" spans="1:4" s="499" customFormat="1" ht="16.5" customHeight="1">
      <c r="A56" s="503"/>
      <c r="B56" s="502" t="s">
        <v>406</v>
      </c>
      <c r="C56" s="501">
        <v>359512735</v>
      </c>
      <c r="D56" s="500"/>
    </row>
    <row r="57" spans="1:4" s="499" customFormat="1" ht="16.5" customHeight="1">
      <c r="A57" s="503"/>
      <c r="B57" s="502" t="s">
        <v>279</v>
      </c>
      <c r="C57" s="501">
        <f>SUM(C50,C51,C52)</f>
        <v>127078000</v>
      </c>
      <c r="D57" s="500"/>
    </row>
    <row r="58" spans="1:4" s="499" customFormat="1" ht="16.5" customHeight="1">
      <c r="A58" s="503"/>
      <c r="B58" s="502" t="s">
        <v>278</v>
      </c>
      <c r="C58" s="501">
        <v>96349735</v>
      </c>
      <c r="D58" s="500"/>
    </row>
    <row r="59" spans="1:4" s="499" customFormat="1" ht="16.5" customHeight="1">
      <c r="A59" s="503"/>
      <c r="B59" s="502" t="s">
        <v>407</v>
      </c>
      <c r="C59" s="501">
        <v>158917530</v>
      </c>
      <c r="D59" s="500"/>
    </row>
  </sheetData>
  <sheetProtection/>
  <protectedRanges>
    <protectedRange sqref="C25:C26 C54:C55 C31" name="Tartom?ny11_1"/>
    <protectedRange sqref="A33:B33" name="Tartom?ny35_1_9"/>
    <protectedRange sqref="A37:B37" name="Tartom?ny35_1_10"/>
    <protectedRange sqref="A41:B41" name="Tartom?ny35_1_11"/>
    <protectedRange sqref="A45:B45" name="Tartom?ny35_1_12"/>
    <protectedRange sqref="A49:B49" name="Tartom?ny35_1_13"/>
    <protectedRange sqref="A50:B50" name="Tartom?ny35_1_14"/>
    <protectedRange sqref="A51:B51" name="Tartom?ny35_1_15"/>
    <protectedRange sqref="A52:B52" name="Tartom?ny35_1_16"/>
    <protectedRange sqref="A53:B53" name="Tartom?ny35_1_17"/>
  </protectedRanges>
  <printOptions horizontalCentered="1"/>
  <pageMargins left="0.2953125" right="0.36" top="1.04" bottom="0.39" header="0.22" footer="0.31496062992125984"/>
  <pageSetup horizontalDpi="200" verticalDpi="200" orientation="portrait" paperSize="9" scale="75" r:id="rId1"/>
  <headerFooter alignWithMargins="0">
    <oddHeader>&amp;L&amp;"Times New Roman,Normál"&amp;12 1. melléklet  a 2/2019. (II.20.) önkormányzati rendelethez&amp;C&amp;"Times New Roman,Félkövér"
TÁBORFALVA NAGYKÖZSÉG ÖNKORMÁNYZAT ÖSSZEVONT BEVÉTELEI ÉS KIADÁSAI</oddHeader>
    <oddFooter xml:space="preserve">&amp;C&amp;"Times New Roman,Normál"&amp;12       Táborfalva Nagyközség Önkormányzat 2019. évi költségvetési rendelete &amp;"Arial,Normál"&amp;10                              </oddFooter>
  </headerFooter>
  <colBreaks count="1" manualBreakCount="1">
    <brk id="4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N26"/>
  <sheetViews>
    <sheetView view="pageLayout" zoomScaleSheetLayoutView="100" workbookViewId="0" topLeftCell="A4">
      <selection activeCell="D38" sqref="D38"/>
    </sheetView>
  </sheetViews>
  <sheetFormatPr defaultColWidth="9.140625" defaultRowHeight="12.75"/>
  <cols>
    <col min="1" max="1" width="31.00390625" style="166" customWidth="1"/>
    <col min="2" max="2" width="12.57421875" style="153" customWidth="1"/>
    <col min="3" max="3" width="11.57421875" style="153" customWidth="1"/>
    <col min="4" max="4" width="11.421875" style="153" customWidth="1"/>
    <col min="5" max="5" width="11.8515625" style="153" customWidth="1"/>
    <col min="6" max="6" width="11.140625" style="153" customWidth="1"/>
    <col min="7" max="7" width="13.00390625" style="153" customWidth="1"/>
    <col min="8" max="8" width="11.421875" style="153" customWidth="1"/>
    <col min="9" max="9" width="11.00390625" style="153" customWidth="1"/>
    <col min="10" max="10" width="12.421875" style="153" customWidth="1"/>
    <col min="11" max="11" width="11.57421875" style="153" customWidth="1"/>
    <col min="12" max="12" width="11.7109375" style="153" customWidth="1"/>
    <col min="13" max="13" width="12.140625" style="153" customWidth="1"/>
    <col min="14" max="14" width="14.140625" style="168" customWidth="1"/>
    <col min="15" max="16384" width="9.140625" style="153" customWidth="1"/>
  </cols>
  <sheetData>
    <row r="1" spans="1:14" ht="15">
      <c r="A1" s="659" t="s">
        <v>274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</row>
    <row r="2" spans="1:14" ht="15">
      <c r="A2" s="458"/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</row>
    <row r="3" spans="1:14" ht="15">
      <c r="A3" s="458"/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</row>
    <row r="4" spans="1:14" ht="15">
      <c r="A4" s="458"/>
      <c r="B4" s="459"/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</row>
    <row r="5" spans="1:14" ht="15.75" thickBot="1">
      <c r="A5" s="458"/>
      <c r="B5" s="459"/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59"/>
    </row>
    <row r="6" spans="1:14" s="160" customFormat="1" ht="14.25" customHeight="1">
      <c r="A6" s="463"/>
      <c r="B6" s="464" t="s">
        <v>111</v>
      </c>
      <c r="C6" s="464" t="s">
        <v>112</v>
      </c>
      <c r="D6" s="464" t="s">
        <v>113</v>
      </c>
      <c r="E6" s="464" t="s">
        <v>114</v>
      </c>
      <c r="F6" s="464" t="s">
        <v>115</v>
      </c>
      <c r="G6" s="464" t="s">
        <v>116</v>
      </c>
      <c r="H6" s="464" t="s">
        <v>117</v>
      </c>
      <c r="I6" s="464" t="s">
        <v>118</v>
      </c>
      <c r="J6" s="464" t="s">
        <v>119</v>
      </c>
      <c r="K6" s="464" t="s">
        <v>120</v>
      </c>
      <c r="L6" s="464" t="s">
        <v>121</v>
      </c>
      <c r="M6" s="464" t="s">
        <v>122</v>
      </c>
      <c r="N6" s="465" t="s">
        <v>123</v>
      </c>
    </row>
    <row r="7" spans="1:14" s="161" customFormat="1" ht="15" customHeight="1">
      <c r="A7" s="661" t="s">
        <v>124</v>
      </c>
      <c r="B7" s="662"/>
      <c r="C7" s="662"/>
      <c r="D7" s="662"/>
      <c r="E7" s="662"/>
      <c r="F7" s="662"/>
      <c r="G7" s="662"/>
      <c r="H7" s="662"/>
      <c r="I7" s="662"/>
      <c r="J7" s="662"/>
      <c r="K7" s="662"/>
      <c r="L7" s="662"/>
      <c r="M7" s="662"/>
      <c r="N7" s="663"/>
    </row>
    <row r="8" spans="1:14" s="161" customFormat="1" ht="13.5" customHeight="1">
      <c r="A8" s="466" t="s">
        <v>125</v>
      </c>
      <c r="B8" s="467">
        <v>1705535</v>
      </c>
      <c r="C8" s="467">
        <v>1705535</v>
      </c>
      <c r="D8" s="467">
        <v>1705535</v>
      </c>
      <c r="E8" s="467">
        <v>1705535</v>
      </c>
      <c r="F8" s="467">
        <v>1705535</v>
      </c>
      <c r="G8" s="467">
        <v>1705535</v>
      </c>
      <c r="H8" s="467">
        <v>1705535</v>
      </c>
      <c r="I8" s="467">
        <v>1705535</v>
      </c>
      <c r="J8" s="467">
        <v>1705535</v>
      </c>
      <c r="K8" s="467">
        <v>1705535</v>
      </c>
      <c r="L8" s="467">
        <v>1705535</v>
      </c>
      <c r="M8" s="467">
        <v>1705539</v>
      </c>
      <c r="N8" s="468">
        <f>SUM(B8:M8)</f>
        <v>20466424</v>
      </c>
    </row>
    <row r="9" spans="1:14" s="161" customFormat="1" ht="13.5" customHeight="1">
      <c r="A9" s="469" t="s">
        <v>130</v>
      </c>
      <c r="B9" s="467">
        <v>1611000</v>
      </c>
      <c r="C9" s="467">
        <v>1611000</v>
      </c>
      <c r="D9" s="467">
        <v>50000000</v>
      </c>
      <c r="E9" s="467">
        <v>1611000</v>
      </c>
      <c r="F9" s="467">
        <v>2612000</v>
      </c>
      <c r="G9" s="467">
        <v>1611000</v>
      </c>
      <c r="H9" s="467">
        <v>1611000</v>
      </c>
      <c r="I9" s="467">
        <v>1611000</v>
      </c>
      <c r="J9" s="467">
        <v>50000000</v>
      </c>
      <c r="K9" s="467">
        <v>1611000</v>
      </c>
      <c r="L9" s="467">
        <v>1611000</v>
      </c>
      <c r="M9" s="467">
        <v>20000000</v>
      </c>
      <c r="N9" s="468">
        <f>SUM(B9:M9)</f>
        <v>135500000</v>
      </c>
    </row>
    <row r="10" spans="1:14" s="161" customFormat="1" ht="13.5" customHeight="1">
      <c r="A10" s="469" t="s">
        <v>131</v>
      </c>
      <c r="B10" s="467">
        <v>19196934</v>
      </c>
      <c r="C10" s="467">
        <v>19196934</v>
      </c>
      <c r="D10" s="467">
        <v>19196934</v>
      </c>
      <c r="E10" s="467">
        <v>19196934</v>
      </c>
      <c r="F10" s="467">
        <v>19196934</v>
      </c>
      <c r="G10" s="467">
        <v>19196934</v>
      </c>
      <c r="H10" s="467">
        <v>19196934</v>
      </c>
      <c r="I10" s="467">
        <v>19196934</v>
      </c>
      <c r="J10" s="467">
        <v>19196934</v>
      </c>
      <c r="K10" s="467">
        <v>19196934</v>
      </c>
      <c r="L10" s="467">
        <v>19196934</v>
      </c>
      <c r="M10" s="467">
        <v>19196935</v>
      </c>
      <c r="N10" s="468">
        <f>SUM(B10:M10)</f>
        <v>230363209</v>
      </c>
    </row>
    <row r="11" spans="1:14" s="161" customFormat="1" ht="13.5" customHeight="1">
      <c r="A11" s="469" t="s">
        <v>436</v>
      </c>
      <c r="B11" s="467">
        <v>50000</v>
      </c>
      <c r="C11" s="467">
        <v>50000</v>
      </c>
      <c r="D11" s="467">
        <v>50000</v>
      </c>
      <c r="E11" s="467">
        <v>50000</v>
      </c>
      <c r="F11" s="467">
        <v>50000</v>
      </c>
      <c r="G11" s="467">
        <v>202366367</v>
      </c>
      <c r="H11" s="467">
        <v>50000</v>
      </c>
      <c r="I11" s="467">
        <v>50000</v>
      </c>
      <c r="J11" s="467">
        <v>50000</v>
      </c>
      <c r="K11" s="467">
        <v>50000</v>
      </c>
      <c r="L11" s="467">
        <v>50000</v>
      </c>
      <c r="M11" s="467">
        <v>50000</v>
      </c>
      <c r="N11" s="468">
        <f>SUM(B11:M11)</f>
        <v>202916367</v>
      </c>
    </row>
    <row r="12" spans="1:14" s="161" customFormat="1" ht="13.5" customHeight="1" thickBot="1">
      <c r="A12" s="470" t="s">
        <v>132</v>
      </c>
      <c r="B12" s="467">
        <v>6305530</v>
      </c>
      <c r="C12" s="467">
        <v>13300588</v>
      </c>
      <c r="D12" s="467">
        <v>13300588</v>
      </c>
      <c r="E12" s="467">
        <v>13300588</v>
      </c>
      <c r="F12" s="467">
        <v>13300588</v>
      </c>
      <c r="G12" s="467">
        <v>13300588</v>
      </c>
      <c r="H12" s="467">
        <v>13300588</v>
      </c>
      <c r="I12" s="467">
        <v>13300588</v>
      </c>
      <c r="J12" s="467">
        <v>13300588</v>
      </c>
      <c r="K12" s="467">
        <v>13300588</v>
      </c>
      <c r="L12" s="467">
        <v>13300588</v>
      </c>
      <c r="M12" s="467">
        <v>13300590</v>
      </c>
      <c r="N12" s="468">
        <f>SUM(B12:M12)</f>
        <v>152612000</v>
      </c>
    </row>
    <row r="13" spans="1:14" s="161" customFormat="1" ht="15" customHeight="1" thickBot="1">
      <c r="A13" s="471" t="s">
        <v>0</v>
      </c>
      <c r="B13" s="472">
        <f aca="true" t="shared" si="0" ref="B13:N13">SUM(B8:B12)</f>
        <v>28868999</v>
      </c>
      <c r="C13" s="472">
        <f t="shared" si="0"/>
        <v>35864057</v>
      </c>
      <c r="D13" s="472">
        <f t="shared" si="0"/>
        <v>84253057</v>
      </c>
      <c r="E13" s="472">
        <f t="shared" si="0"/>
        <v>35864057</v>
      </c>
      <c r="F13" s="472">
        <f t="shared" si="0"/>
        <v>36865057</v>
      </c>
      <c r="G13" s="472">
        <f t="shared" si="0"/>
        <v>238180424</v>
      </c>
      <c r="H13" s="472">
        <f t="shared" si="0"/>
        <v>35864057</v>
      </c>
      <c r="I13" s="472">
        <f t="shared" si="0"/>
        <v>35864057</v>
      </c>
      <c r="J13" s="472">
        <f t="shared" si="0"/>
        <v>84253057</v>
      </c>
      <c r="K13" s="472">
        <f t="shared" si="0"/>
        <v>35864057</v>
      </c>
      <c r="L13" s="472">
        <f t="shared" si="0"/>
        <v>35864057</v>
      </c>
      <c r="M13" s="472">
        <f t="shared" si="0"/>
        <v>54253064</v>
      </c>
      <c r="N13" s="473">
        <f t="shared" si="0"/>
        <v>741858000</v>
      </c>
    </row>
    <row r="14" spans="1:14" s="161" customFormat="1" ht="15" customHeight="1">
      <c r="A14" s="661" t="s">
        <v>127</v>
      </c>
      <c r="B14" s="662"/>
      <c r="C14" s="662"/>
      <c r="D14" s="662"/>
      <c r="E14" s="662"/>
      <c r="F14" s="662"/>
      <c r="G14" s="662"/>
      <c r="H14" s="662"/>
      <c r="I14" s="662"/>
      <c r="J14" s="662"/>
      <c r="K14" s="662"/>
      <c r="L14" s="662"/>
      <c r="M14" s="662"/>
      <c r="N14" s="663"/>
    </row>
    <row r="15" spans="1:14" s="161" customFormat="1" ht="13.5" customHeight="1">
      <c r="A15" s="474" t="s">
        <v>213</v>
      </c>
      <c r="B15" s="467">
        <v>13978316</v>
      </c>
      <c r="C15" s="467">
        <v>13978316</v>
      </c>
      <c r="D15" s="467">
        <v>13978316</v>
      </c>
      <c r="E15" s="467">
        <v>13978316</v>
      </c>
      <c r="F15" s="467">
        <v>13978316</v>
      </c>
      <c r="G15" s="467">
        <v>13978324</v>
      </c>
      <c r="H15" s="467">
        <v>13978316</v>
      </c>
      <c r="I15" s="467">
        <v>13978316</v>
      </c>
      <c r="J15" s="467">
        <v>13978316</v>
      </c>
      <c r="K15" s="467">
        <v>13978316</v>
      </c>
      <c r="L15" s="467">
        <v>13978316</v>
      </c>
      <c r="M15" s="467">
        <v>13978316</v>
      </c>
      <c r="N15" s="468">
        <f aca="true" t="shared" si="1" ref="N15:N22">SUM(B15:M15)</f>
        <v>167739800</v>
      </c>
    </row>
    <row r="16" spans="1:14" s="161" customFormat="1" ht="13.5" customHeight="1">
      <c r="A16" s="474" t="s">
        <v>270</v>
      </c>
      <c r="B16" s="467">
        <v>2746330</v>
      </c>
      <c r="C16" s="467">
        <v>2746330</v>
      </c>
      <c r="D16" s="467">
        <v>2746330</v>
      </c>
      <c r="E16" s="467">
        <v>2746330</v>
      </c>
      <c r="F16" s="467">
        <v>2746330</v>
      </c>
      <c r="G16" s="467">
        <v>2746330</v>
      </c>
      <c r="H16" s="467">
        <v>2746330</v>
      </c>
      <c r="I16" s="467">
        <v>2746330</v>
      </c>
      <c r="J16" s="467">
        <v>2746330</v>
      </c>
      <c r="K16" s="467">
        <v>2746330</v>
      </c>
      <c r="L16" s="467">
        <v>2746330</v>
      </c>
      <c r="M16" s="467">
        <v>2746330</v>
      </c>
      <c r="N16" s="468">
        <f t="shared" si="1"/>
        <v>32955960</v>
      </c>
    </row>
    <row r="17" spans="1:14" s="161" customFormat="1" ht="12.75" customHeight="1">
      <c r="A17" s="474" t="s">
        <v>271</v>
      </c>
      <c r="B17" s="467">
        <v>9173645</v>
      </c>
      <c r="C17" s="467">
        <v>9173645</v>
      </c>
      <c r="D17" s="467">
        <v>9173645</v>
      </c>
      <c r="E17" s="467">
        <v>9173645</v>
      </c>
      <c r="F17" s="467">
        <v>9173645</v>
      </c>
      <c r="G17" s="467">
        <v>9173645</v>
      </c>
      <c r="H17" s="467">
        <v>9173645</v>
      </c>
      <c r="I17" s="467">
        <v>9173645</v>
      </c>
      <c r="J17" s="467">
        <v>9173645</v>
      </c>
      <c r="K17" s="467">
        <v>9173645</v>
      </c>
      <c r="L17" s="467">
        <v>9173645</v>
      </c>
      <c r="M17" s="467">
        <v>9173655</v>
      </c>
      <c r="N17" s="468">
        <f t="shared" si="1"/>
        <v>110083750</v>
      </c>
    </row>
    <row r="18" spans="1:14" s="161" customFormat="1" ht="13.5" customHeight="1">
      <c r="A18" s="475" t="s">
        <v>275</v>
      </c>
      <c r="B18" s="467">
        <v>1479916</v>
      </c>
      <c r="C18" s="467">
        <v>1479916</v>
      </c>
      <c r="D18" s="467">
        <v>1479916</v>
      </c>
      <c r="E18" s="467">
        <v>1479916</v>
      </c>
      <c r="F18" s="467">
        <v>1479916</v>
      </c>
      <c r="G18" s="467">
        <v>1479916</v>
      </c>
      <c r="H18" s="467">
        <v>2479916</v>
      </c>
      <c r="I18" s="467">
        <v>1479916</v>
      </c>
      <c r="J18" s="467">
        <v>1479916</v>
      </c>
      <c r="K18" s="467">
        <v>1479916</v>
      </c>
      <c r="L18" s="467">
        <v>2479916</v>
      </c>
      <c r="M18" s="467">
        <v>1479924</v>
      </c>
      <c r="N18" s="468">
        <f t="shared" si="1"/>
        <v>19759000</v>
      </c>
    </row>
    <row r="19" spans="1:14" s="161" customFormat="1" ht="13.5" customHeight="1">
      <c r="A19" s="476" t="s">
        <v>77</v>
      </c>
      <c r="B19" s="467">
        <v>0</v>
      </c>
      <c r="C19" s="467">
        <v>0</v>
      </c>
      <c r="D19" s="467">
        <v>2897422</v>
      </c>
      <c r="E19" s="467">
        <v>2897422</v>
      </c>
      <c r="F19" s="467">
        <v>2897422</v>
      </c>
      <c r="G19" s="467">
        <v>2897422</v>
      </c>
      <c r="H19" s="467">
        <v>2897422</v>
      </c>
      <c r="I19" s="467">
        <v>2897422</v>
      </c>
      <c r="J19" s="467">
        <v>2897422</v>
      </c>
      <c r="K19" s="467">
        <v>2897422</v>
      </c>
      <c r="L19" s="467">
        <v>2897422</v>
      </c>
      <c r="M19" s="467">
        <v>2897427</v>
      </c>
      <c r="N19" s="468">
        <f t="shared" si="1"/>
        <v>28974225</v>
      </c>
    </row>
    <row r="20" spans="1:14" s="161" customFormat="1" ht="13.5" customHeight="1">
      <c r="A20" s="474" t="s">
        <v>378</v>
      </c>
      <c r="B20" s="467">
        <v>0</v>
      </c>
      <c r="C20" s="467">
        <v>0</v>
      </c>
      <c r="D20" s="467">
        <v>12707800</v>
      </c>
      <c r="E20" s="467">
        <v>12707800</v>
      </c>
      <c r="F20" s="467">
        <v>12707800</v>
      </c>
      <c r="G20" s="467">
        <v>12707800</v>
      </c>
      <c r="H20" s="467">
        <v>12707800</v>
      </c>
      <c r="I20" s="467">
        <v>12707800</v>
      </c>
      <c r="J20" s="467">
        <v>12707800</v>
      </c>
      <c r="K20" s="467">
        <v>12707800</v>
      </c>
      <c r="L20" s="467">
        <v>12707800</v>
      </c>
      <c r="M20" s="467">
        <v>12707800</v>
      </c>
      <c r="N20" s="468">
        <f t="shared" si="1"/>
        <v>127078000</v>
      </c>
    </row>
    <row r="21" spans="1:14" s="161" customFormat="1" ht="13.5" customHeight="1">
      <c r="A21" s="474" t="s">
        <v>437</v>
      </c>
      <c r="B21" s="467">
        <v>6305530</v>
      </c>
      <c r="C21" s="467">
        <v>13873818</v>
      </c>
      <c r="D21" s="467">
        <v>13873818</v>
      </c>
      <c r="E21" s="467">
        <v>13873818</v>
      </c>
      <c r="F21" s="467">
        <v>13873818</v>
      </c>
      <c r="G21" s="467">
        <v>13873818</v>
      </c>
      <c r="H21" s="467">
        <v>13873818</v>
      </c>
      <c r="I21" s="467">
        <v>13873818</v>
      </c>
      <c r="J21" s="467">
        <v>13873818</v>
      </c>
      <c r="K21" s="467">
        <v>13873818</v>
      </c>
      <c r="L21" s="467">
        <v>13873818</v>
      </c>
      <c r="M21" s="467">
        <v>13873820</v>
      </c>
      <c r="N21" s="468">
        <f>SUM(B21:M21)</f>
        <v>158917530</v>
      </c>
    </row>
    <row r="22" spans="1:14" s="161" customFormat="1" ht="13.5" customHeight="1" thickBot="1">
      <c r="A22" s="474" t="s">
        <v>218</v>
      </c>
      <c r="B22" s="467">
        <v>0</v>
      </c>
      <c r="C22" s="467">
        <v>0</v>
      </c>
      <c r="D22" s="467">
        <v>0</v>
      </c>
      <c r="E22" s="467">
        <v>0</v>
      </c>
      <c r="F22" s="467">
        <v>0</v>
      </c>
      <c r="G22" s="467">
        <v>0</v>
      </c>
      <c r="H22" s="467">
        <v>0</v>
      </c>
      <c r="I22" s="467">
        <v>0</v>
      </c>
      <c r="J22" s="467">
        <v>96349735</v>
      </c>
      <c r="K22" s="467">
        <v>0</v>
      </c>
      <c r="L22" s="467">
        <v>0</v>
      </c>
      <c r="M22" s="467">
        <v>0</v>
      </c>
      <c r="N22" s="468">
        <f t="shared" si="1"/>
        <v>96349735</v>
      </c>
    </row>
    <row r="23" spans="1:14" s="161" customFormat="1" ht="15" customHeight="1" thickBot="1">
      <c r="A23" s="471" t="s">
        <v>0</v>
      </c>
      <c r="B23" s="472">
        <f aca="true" t="shared" si="2" ref="B23:M23">SUM(B15:B20)</f>
        <v>27378207</v>
      </c>
      <c r="C23" s="472">
        <f t="shared" si="2"/>
        <v>27378207</v>
      </c>
      <c r="D23" s="472">
        <f t="shared" si="2"/>
        <v>42983429</v>
      </c>
      <c r="E23" s="472">
        <f t="shared" si="2"/>
        <v>42983429</v>
      </c>
      <c r="F23" s="472">
        <f t="shared" si="2"/>
        <v>42983429</v>
      </c>
      <c r="G23" s="472">
        <f t="shared" si="2"/>
        <v>42983437</v>
      </c>
      <c r="H23" s="472">
        <f t="shared" si="2"/>
        <v>43983429</v>
      </c>
      <c r="I23" s="472">
        <f t="shared" si="2"/>
        <v>42983429</v>
      </c>
      <c r="J23" s="472">
        <f t="shared" si="2"/>
        <v>42983429</v>
      </c>
      <c r="K23" s="472">
        <f t="shared" si="2"/>
        <v>42983429</v>
      </c>
      <c r="L23" s="472">
        <f t="shared" si="2"/>
        <v>43983429</v>
      </c>
      <c r="M23" s="472">
        <f t="shared" si="2"/>
        <v>42983452</v>
      </c>
      <c r="N23" s="472">
        <f>SUM(N15:N22)</f>
        <v>741858000</v>
      </c>
    </row>
    <row r="24" s="161" customFormat="1" ht="24.75" customHeight="1">
      <c r="A24" s="166" t="s">
        <v>20</v>
      </c>
    </row>
    <row r="25" ht="30" customHeight="1"/>
    <row r="26" spans="1:14" ht="15">
      <c r="A26" s="460"/>
      <c r="B26" s="461"/>
      <c r="C26" s="461"/>
      <c r="D26" s="461"/>
      <c r="E26" s="461"/>
      <c r="F26" s="461"/>
      <c r="G26" s="461"/>
      <c r="H26" s="461"/>
      <c r="I26" s="461"/>
      <c r="J26" s="461"/>
      <c r="K26" s="461"/>
      <c r="L26" s="461"/>
      <c r="M26" s="461"/>
      <c r="N26" s="462"/>
    </row>
  </sheetData>
  <sheetProtection/>
  <mergeCells count="3">
    <mergeCell ref="A1:N1"/>
    <mergeCell ref="A7:N7"/>
    <mergeCell ref="A14:N14"/>
  </mergeCells>
  <printOptions horizontalCentered="1"/>
  <pageMargins left="0.2362204724409449" right="0.1968503937007874" top="1.43" bottom="0.5118110236220472" header="0.2755905511811024" footer="0.2755905511811024"/>
  <pageSetup horizontalDpi="600" verticalDpi="600" orientation="landscape" paperSize="9" scale="73" r:id="rId1"/>
  <headerFooter alignWithMargins="0">
    <oddHeader>&amp;L&amp;"Times New Roman,Normál"&amp;12 8. melléklet  a 2/2019. (II.20.) önkormányzati rendelethez&amp;C&amp;"Times New Roman,Félkövér"&amp;12
&amp;R&amp;"Times New Roman,Dőlt"&amp;12Adatok Ft-ban</oddHeader>
    <oddFooter xml:space="preserve">&amp;C&amp;"Times New Roman,Normál"&amp;12       Táborfalva Nagyközség Önkormányzat 2019. évi költségvetési rendelete    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K50"/>
  <sheetViews>
    <sheetView view="pageLayout" zoomScaleSheetLayoutView="100" workbookViewId="0" topLeftCell="A4">
      <selection activeCell="A32" activeCellId="25" sqref="A7:IV7 A8:IV8 A9:IV9 A10:IV10 A11:IV11 A12:IV12 A13:IV13 A14:IV14 A15:IV15 A16:IV16 A17:IV17 A18:IV18 A19:IV19 A20:IV20 A21:IV21 A22:IV22 A23:IV23 A24:IV24 A25:IV25 A26:IV26 A27:IV27 A28:IV28 A29:IV29 A30:IV30 A31:IV31 A32:IV32"/>
    </sheetView>
  </sheetViews>
  <sheetFormatPr defaultColWidth="9.140625" defaultRowHeight="24.75" customHeight="1"/>
  <cols>
    <col min="1" max="1" width="5.57421875" style="18" customWidth="1"/>
    <col min="2" max="2" width="72.7109375" style="19" customWidth="1"/>
    <col min="3" max="3" width="18.28125" style="25" customWidth="1"/>
    <col min="4" max="4" width="4.7109375" style="4" customWidth="1"/>
    <col min="5" max="16384" width="9.140625" style="4" customWidth="1"/>
  </cols>
  <sheetData>
    <row r="1" ht="24.75" customHeight="1">
      <c r="D1" s="47"/>
    </row>
    <row r="2" spans="1:4" s="11" customFormat="1" ht="37.5" customHeight="1" thickBot="1">
      <c r="A2" s="48"/>
      <c r="B2" s="82" t="s">
        <v>44</v>
      </c>
      <c r="C2" s="83" t="s">
        <v>27</v>
      </c>
      <c r="D2" s="65"/>
    </row>
    <row r="3" spans="1:4" s="12" customFormat="1" ht="27.75" customHeight="1" thickTop="1">
      <c r="A3" s="81" t="s">
        <v>22</v>
      </c>
      <c r="B3" s="80" t="s">
        <v>45</v>
      </c>
      <c r="C3" s="77">
        <f>SUM(C4,C5,C6,C33,C34,C37)</f>
        <v>338731</v>
      </c>
      <c r="D3" s="44"/>
    </row>
    <row r="4" spans="1:4" s="13" customFormat="1" ht="19.5" customHeight="1">
      <c r="A4" s="78" t="s">
        <v>12</v>
      </c>
      <c r="B4" s="69" t="s">
        <v>213</v>
      </c>
      <c r="C4" s="70">
        <f>SUM(C9,C13,C17,C21,C25,C29)</f>
        <v>32575</v>
      </c>
      <c r="D4" s="310"/>
    </row>
    <row r="5" spans="1:4" s="13" customFormat="1" ht="19.5" customHeight="1">
      <c r="A5" s="78" t="s">
        <v>13</v>
      </c>
      <c r="B5" s="69" t="s">
        <v>214</v>
      </c>
      <c r="C5" s="70">
        <f>SUM(C10,C14,C18,C22,C26,C30)</f>
        <v>7577</v>
      </c>
      <c r="D5" s="43"/>
    </row>
    <row r="6" spans="1:4" s="13" customFormat="1" ht="19.5" customHeight="1">
      <c r="A6" s="78" t="s">
        <v>14</v>
      </c>
      <c r="B6" s="69" t="s">
        <v>215</v>
      </c>
      <c r="C6" s="70">
        <f>SUM(C11,C15,C19,C23,C27,C31)</f>
        <v>79903</v>
      </c>
      <c r="D6" s="43"/>
    </row>
    <row r="7" spans="1:4" s="13" customFormat="1" ht="9" customHeight="1">
      <c r="A7" s="427"/>
      <c r="B7" s="428"/>
      <c r="C7" s="429"/>
      <c r="D7" s="43"/>
    </row>
    <row r="8" spans="1:4" s="13" customFormat="1" ht="13.5" customHeight="1">
      <c r="A8" s="427"/>
      <c r="B8" s="69" t="s">
        <v>235</v>
      </c>
      <c r="C8" s="70">
        <f>SUM(C9:C11)</f>
        <v>7111</v>
      </c>
      <c r="D8" s="43"/>
    </row>
    <row r="9" spans="1:4" s="13" customFormat="1" ht="10.5" customHeight="1">
      <c r="A9" s="427"/>
      <c r="B9" s="430" t="s">
        <v>261</v>
      </c>
      <c r="C9" s="431">
        <v>4941</v>
      </c>
      <c r="D9" s="43"/>
    </row>
    <row r="10" spans="1:4" s="13" customFormat="1" ht="10.5" customHeight="1">
      <c r="A10" s="427"/>
      <c r="B10" s="430" t="s">
        <v>262</v>
      </c>
      <c r="C10" s="431">
        <v>1335</v>
      </c>
      <c r="D10" s="43"/>
    </row>
    <row r="11" spans="1:4" s="13" customFormat="1" ht="10.5" customHeight="1">
      <c r="A11" s="427"/>
      <c r="B11" s="430" t="s">
        <v>263</v>
      </c>
      <c r="C11" s="431">
        <v>835</v>
      </c>
      <c r="D11" s="43"/>
    </row>
    <row r="12" spans="1:4" s="13" customFormat="1" ht="13.5" customHeight="1">
      <c r="A12" s="427"/>
      <c r="B12" s="69" t="s">
        <v>264</v>
      </c>
      <c r="C12" s="70">
        <f>SUM(C13:C15)</f>
        <v>4548</v>
      </c>
      <c r="D12" s="43"/>
    </row>
    <row r="13" spans="1:4" s="13" customFormat="1" ht="10.5" customHeight="1">
      <c r="A13" s="427"/>
      <c r="B13" s="430" t="s">
        <v>261</v>
      </c>
      <c r="C13" s="431">
        <v>2749</v>
      </c>
      <c r="D13" s="43"/>
    </row>
    <row r="14" spans="1:4" s="13" customFormat="1" ht="10.5" customHeight="1">
      <c r="A14" s="427"/>
      <c r="B14" s="430" t="s">
        <v>262</v>
      </c>
      <c r="C14" s="431">
        <v>749</v>
      </c>
      <c r="D14" s="43"/>
    </row>
    <row r="15" spans="1:4" s="13" customFormat="1" ht="10.5" customHeight="1">
      <c r="A15" s="427"/>
      <c r="B15" s="430" t="s">
        <v>263</v>
      </c>
      <c r="C15" s="431">
        <v>1050</v>
      </c>
      <c r="D15" s="43"/>
    </row>
    <row r="16" spans="1:4" s="13" customFormat="1" ht="13.5" customHeight="1">
      <c r="A16" s="427"/>
      <c r="B16" s="69" t="s">
        <v>265</v>
      </c>
      <c r="C16" s="70">
        <f>SUM(C17:C19)</f>
        <v>11660</v>
      </c>
      <c r="D16" s="43"/>
    </row>
    <row r="17" spans="1:4" s="13" customFormat="1" ht="10.5" customHeight="1">
      <c r="A17" s="427"/>
      <c r="B17" s="430" t="s">
        <v>261</v>
      </c>
      <c r="C17" s="431">
        <v>4249</v>
      </c>
      <c r="D17" s="43"/>
    </row>
    <row r="18" spans="1:4" s="13" customFormat="1" ht="10.5" customHeight="1">
      <c r="A18" s="427"/>
      <c r="B18" s="430" t="s">
        <v>262</v>
      </c>
      <c r="C18" s="431">
        <v>1161</v>
      </c>
      <c r="D18" s="43"/>
    </row>
    <row r="19" spans="1:4" s="13" customFormat="1" ht="10.5" customHeight="1">
      <c r="A19" s="427"/>
      <c r="B19" s="430" t="s">
        <v>263</v>
      </c>
      <c r="C19" s="431">
        <v>6250</v>
      </c>
      <c r="D19" s="43"/>
    </row>
    <row r="20" spans="1:4" s="13" customFormat="1" ht="13.5" customHeight="1">
      <c r="A20" s="427"/>
      <c r="B20" s="69" t="s">
        <v>266</v>
      </c>
      <c r="C20" s="70">
        <f>SUM(C21:C23)</f>
        <v>26512</v>
      </c>
      <c r="D20" s="43"/>
    </row>
    <row r="21" spans="1:4" s="13" customFormat="1" ht="10.5" customHeight="1">
      <c r="A21" s="427"/>
      <c r="B21" s="430" t="s">
        <v>261</v>
      </c>
      <c r="C21" s="431">
        <v>8894</v>
      </c>
      <c r="D21" s="43"/>
    </row>
    <row r="22" spans="1:4" s="13" customFormat="1" ht="10.5" customHeight="1">
      <c r="A22" s="427"/>
      <c r="B22" s="430" t="s">
        <v>262</v>
      </c>
      <c r="C22" s="431">
        <v>2443</v>
      </c>
      <c r="D22" s="43"/>
    </row>
    <row r="23" spans="1:4" s="13" customFormat="1" ht="10.5" customHeight="1">
      <c r="A23" s="427"/>
      <c r="B23" s="430" t="s">
        <v>263</v>
      </c>
      <c r="C23" s="431">
        <v>15175</v>
      </c>
      <c r="D23" s="43"/>
    </row>
    <row r="24" spans="1:4" s="13" customFormat="1" ht="13.5" customHeight="1">
      <c r="A24" s="427"/>
      <c r="B24" s="69" t="s">
        <v>57</v>
      </c>
      <c r="C24" s="70">
        <f>SUM(C25:C27)</f>
        <v>11282</v>
      </c>
      <c r="D24" s="43"/>
    </row>
    <row r="25" spans="1:4" s="13" customFormat="1" ht="10.5" customHeight="1">
      <c r="A25" s="427"/>
      <c r="B25" s="430" t="s">
        <v>261</v>
      </c>
      <c r="C25" s="431">
        <v>9499</v>
      </c>
      <c r="D25" s="43"/>
    </row>
    <row r="26" spans="1:4" s="13" customFormat="1" ht="10.5" customHeight="1">
      <c r="A26" s="427"/>
      <c r="B26" s="430" t="s">
        <v>262</v>
      </c>
      <c r="C26" s="431">
        <v>1283</v>
      </c>
      <c r="D26" s="43"/>
    </row>
    <row r="27" spans="1:4" s="13" customFormat="1" ht="10.5" customHeight="1">
      <c r="A27" s="427"/>
      <c r="B27" s="430" t="s">
        <v>263</v>
      </c>
      <c r="C27" s="431">
        <v>500</v>
      </c>
      <c r="D27" s="43"/>
    </row>
    <row r="28" spans="1:4" s="13" customFormat="1" ht="13.5" customHeight="1">
      <c r="A28" s="427"/>
      <c r="B28" s="69" t="s">
        <v>267</v>
      </c>
      <c r="C28" s="70">
        <f>SUM(C29:C31)</f>
        <v>58942</v>
      </c>
      <c r="D28" s="43"/>
    </row>
    <row r="29" spans="1:4" s="13" customFormat="1" ht="10.5" customHeight="1">
      <c r="A29" s="427"/>
      <c r="B29" s="430" t="s">
        <v>261</v>
      </c>
      <c r="C29" s="431">
        <v>2243</v>
      </c>
      <c r="D29" s="43"/>
    </row>
    <row r="30" spans="1:4" s="13" customFormat="1" ht="10.5" customHeight="1">
      <c r="A30" s="427"/>
      <c r="B30" s="430" t="s">
        <v>262</v>
      </c>
      <c r="C30" s="431">
        <v>606</v>
      </c>
      <c r="D30" s="43"/>
    </row>
    <row r="31" spans="1:4" s="13" customFormat="1" ht="10.5" customHeight="1">
      <c r="A31" s="427"/>
      <c r="B31" s="430" t="s">
        <v>263</v>
      </c>
      <c r="C31" s="431">
        <v>56093</v>
      </c>
      <c r="D31" s="43"/>
    </row>
    <row r="32" spans="1:4" s="13" customFormat="1" ht="9" customHeight="1">
      <c r="A32" s="427"/>
      <c r="B32" s="428"/>
      <c r="C32" s="429"/>
      <c r="D32" s="43"/>
    </row>
    <row r="33" spans="1:4" s="13" customFormat="1" ht="19.5" customHeight="1">
      <c r="A33" s="78" t="s">
        <v>15</v>
      </c>
      <c r="B33" s="69" t="s">
        <v>80</v>
      </c>
      <c r="C33" s="70">
        <v>21500</v>
      </c>
      <c r="D33" s="43"/>
    </row>
    <row r="34" spans="1:4" s="13" customFormat="1" ht="19.5" customHeight="1">
      <c r="A34" s="78" t="s">
        <v>16</v>
      </c>
      <c r="B34" s="69" t="s">
        <v>77</v>
      </c>
      <c r="C34" s="70">
        <f>SUM(C35:C36)</f>
        <v>46981</v>
      </c>
      <c r="D34" s="43"/>
    </row>
    <row r="35" spans="1:4" s="13" customFormat="1" ht="19.5" customHeight="1">
      <c r="A35" s="664"/>
      <c r="B35" s="63" t="s">
        <v>78</v>
      </c>
      <c r="C35" s="64">
        <v>6193</v>
      </c>
      <c r="D35" s="43"/>
    </row>
    <row r="36" spans="1:4" s="13" customFormat="1" ht="19.5" customHeight="1">
      <c r="A36" s="665"/>
      <c r="B36" s="63" t="s">
        <v>79</v>
      </c>
      <c r="C36" s="64">
        <v>40788</v>
      </c>
      <c r="D36" s="43"/>
    </row>
    <row r="37" spans="1:4" s="13" customFormat="1" ht="19.5" customHeight="1">
      <c r="A37" s="176" t="s">
        <v>17</v>
      </c>
      <c r="B37" s="69" t="s">
        <v>166</v>
      </c>
      <c r="C37" s="70">
        <f>SUM(C38:C39)</f>
        <v>150195</v>
      </c>
      <c r="D37" s="43"/>
    </row>
    <row r="38" spans="1:4" s="13" customFormat="1" ht="19.5" customHeight="1">
      <c r="A38" s="176"/>
      <c r="B38" s="63" t="s">
        <v>167</v>
      </c>
      <c r="C38" s="64">
        <v>66450</v>
      </c>
      <c r="D38" s="43"/>
    </row>
    <row r="39" spans="1:4" s="13" customFormat="1" ht="19.5" customHeight="1">
      <c r="A39" s="176"/>
      <c r="B39" s="63" t="s">
        <v>168</v>
      </c>
      <c r="C39" s="64">
        <v>83745</v>
      </c>
      <c r="D39" s="43"/>
    </row>
    <row r="40" spans="1:4" s="13" customFormat="1" ht="27.75" customHeight="1">
      <c r="A40" s="66" t="s">
        <v>24</v>
      </c>
      <c r="B40" s="67" t="s">
        <v>46</v>
      </c>
      <c r="C40" s="71">
        <f>SUM(C41:C42)</f>
        <v>163469</v>
      </c>
      <c r="D40" s="43"/>
    </row>
    <row r="41" spans="1:6" s="15" customFormat="1" ht="19.5" customHeight="1">
      <c r="A41" s="78" t="s">
        <v>12</v>
      </c>
      <c r="B41" s="69" t="s">
        <v>81</v>
      </c>
      <c r="C41" s="70">
        <v>125469</v>
      </c>
      <c r="D41" s="42"/>
      <c r="F41" s="23"/>
    </row>
    <row r="42" spans="1:4" s="15" customFormat="1" ht="19.5" customHeight="1">
      <c r="A42" s="78" t="s">
        <v>13</v>
      </c>
      <c r="B42" s="69" t="s">
        <v>82</v>
      </c>
      <c r="C42" s="70">
        <v>38000</v>
      </c>
      <c r="D42" s="42"/>
    </row>
    <row r="43" spans="1:11" s="14" customFormat="1" ht="0.75" customHeight="1" thickBot="1">
      <c r="A43" s="73" t="s">
        <v>17</v>
      </c>
      <c r="B43" s="88"/>
      <c r="C43" s="76"/>
      <c r="D43" s="41"/>
      <c r="K43" s="74"/>
    </row>
    <row r="44" spans="1:5" ht="37.5" customHeight="1" thickTop="1">
      <c r="A44" s="79"/>
      <c r="B44" s="84" t="s">
        <v>47</v>
      </c>
      <c r="C44" s="94">
        <f>SUM(C3,C40)</f>
        <v>502200</v>
      </c>
      <c r="D44" s="59"/>
      <c r="E44" s="47"/>
    </row>
    <row r="45" spans="1:4" s="15" customFormat="1" ht="22.5" customHeight="1">
      <c r="A45" s="89"/>
      <c r="B45" s="93"/>
      <c r="C45" s="60"/>
      <c r="D45" s="60"/>
    </row>
    <row r="46" spans="1:4" s="15" customFormat="1" ht="22.5" customHeight="1">
      <c r="A46" s="4"/>
      <c r="B46" s="60"/>
      <c r="C46" s="60"/>
      <c r="D46" s="60"/>
    </row>
    <row r="47" spans="1:4" ht="24.75" customHeight="1">
      <c r="A47" s="60"/>
      <c r="B47" s="60"/>
      <c r="C47" s="60"/>
      <c r="D47" s="60"/>
    </row>
    <row r="48" spans="1:4" ht="24.75" customHeight="1">
      <c r="A48" s="60"/>
      <c r="B48" s="60"/>
      <c r="C48" s="60"/>
      <c r="D48" s="60"/>
    </row>
    <row r="49" spans="1:4" ht="24.75" customHeight="1">
      <c r="A49" s="60"/>
      <c r="B49" s="60"/>
      <c r="C49" s="60"/>
      <c r="D49" s="60"/>
    </row>
    <row r="50" spans="2:4" ht="24.75" customHeight="1">
      <c r="B50" s="62"/>
      <c r="C50" s="92"/>
      <c r="D50" s="90"/>
    </row>
    <row r="52" ht="27.75" customHeight="1"/>
  </sheetData>
  <sheetProtection/>
  <protectedRanges>
    <protectedRange sqref="C4:C39" name="Tartom?ny1_1"/>
    <protectedRange sqref="C43" name="Tartom?ny3_1"/>
    <protectedRange sqref="C44" name="Tartom?ny11_1"/>
  </protectedRanges>
  <mergeCells count="1">
    <mergeCell ref="A35:A36"/>
  </mergeCells>
  <conditionalFormatting sqref="B45:D50 A45 A47:A50">
    <cfRule type="colorScale" priority="1" dxfId="0">
      <colorScale>
        <cfvo type="min" val="0"/>
        <cfvo type="max"/>
        <color rgb="FFFF7128"/>
        <color rgb="FFFFEF9C"/>
      </colorScale>
    </cfRule>
  </conditionalFormatting>
  <printOptions horizontalCentered="1"/>
  <pageMargins left="0.2953125" right="0.36" top="1.61" bottom="0.32" header="0.69" footer="0.17"/>
  <pageSetup horizontalDpi="200" verticalDpi="200" orientation="portrait" paperSize="9" scale="80" r:id="rId1"/>
  <headerFooter alignWithMargins="0">
    <oddHeader>&amp;L&amp;"Times New Roman,Dőlt"&amp;12 8. melléklet  a 2/2016. (II.17.) önkormányzati rendelethez&amp;C&amp;"Times New Roman,Félkövér"
TÁBORFALVA NAGYKÖZSÉG ÖNKORMÁNYZAT KIADÁSAI</oddHeader>
    <oddFooter>&amp;C&amp;"Times New Roman,Normál"&amp;12Táborfalva Nagyközség Önkormányzat 2016. évi költségvetési rendelete</oddFooter>
  </headerFooter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L64"/>
  <sheetViews>
    <sheetView view="pageLayout" zoomScaleSheetLayoutView="100" workbookViewId="0" topLeftCell="A1">
      <selection activeCell="C27" sqref="C27"/>
    </sheetView>
  </sheetViews>
  <sheetFormatPr defaultColWidth="9.140625" defaultRowHeight="24.75" customHeight="1"/>
  <cols>
    <col min="1" max="1" width="6.8515625" style="18" customWidth="1"/>
    <col min="2" max="2" width="84.57421875" style="19" customWidth="1"/>
    <col min="3" max="3" width="13.28125" style="25" customWidth="1"/>
    <col min="4" max="4" width="4.7109375" style="4" customWidth="1"/>
    <col min="5" max="16384" width="9.140625" style="4" customWidth="1"/>
  </cols>
  <sheetData>
    <row r="1" ht="9.75" customHeight="1">
      <c r="D1" s="47"/>
    </row>
    <row r="2" spans="1:4" s="11" customFormat="1" ht="29.25" customHeight="1" thickBot="1">
      <c r="A2" s="409"/>
      <c r="B2" s="410" t="s">
        <v>94</v>
      </c>
      <c r="C2" s="411" t="s">
        <v>27</v>
      </c>
      <c r="D2" s="369"/>
    </row>
    <row r="3" spans="1:4" s="12" customFormat="1" ht="13.5" customHeight="1" thickTop="1">
      <c r="A3" s="124" t="s">
        <v>22</v>
      </c>
      <c r="B3" s="125" t="s">
        <v>23</v>
      </c>
      <c r="C3" s="126">
        <f>SUM(C4,C8)</f>
        <v>49108</v>
      </c>
      <c r="D3" s="370"/>
    </row>
    <row r="4" spans="1:4" s="13" customFormat="1" ht="13.5" customHeight="1">
      <c r="A4" s="150" t="s">
        <v>12</v>
      </c>
      <c r="B4" s="130" t="s">
        <v>65</v>
      </c>
      <c r="C4" s="131">
        <f>SUM(C5:C7)</f>
        <v>35108</v>
      </c>
      <c r="D4" s="371"/>
    </row>
    <row r="5" spans="1:4" s="13" customFormat="1" ht="13.5" customHeight="1">
      <c r="A5" s="378" t="s">
        <v>62</v>
      </c>
      <c r="B5" s="379" t="s">
        <v>245</v>
      </c>
      <c r="C5" s="380">
        <v>28669</v>
      </c>
      <c r="D5" s="371"/>
    </row>
    <row r="6" spans="1:4" s="13" customFormat="1" ht="13.5" customHeight="1">
      <c r="A6" s="129" t="s">
        <v>62</v>
      </c>
      <c r="B6" s="381" t="s">
        <v>63</v>
      </c>
      <c r="C6" s="382">
        <v>6240</v>
      </c>
      <c r="D6" s="371"/>
    </row>
    <row r="7" spans="1:4" s="13" customFormat="1" ht="13.5" customHeight="1">
      <c r="A7" s="129" t="s">
        <v>62</v>
      </c>
      <c r="B7" s="381" t="s">
        <v>64</v>
      </c>
      <c r="C7" s="382">
        <v>199</v>
      </c>
      <c r="D7" s="371"/>
    </row>
    <row r="8" spans="1:4" s="13" customFormat="1" ht="13.5" customHeight="1">
      <c r="A8" s="150" t="s">
        <v>13</v>
      </c>
      <c r="B8" s="130" t="s">
        <v>66</v>
      </c>
      <c r="C8" s="383">
        <f>SUM(C9:C10)</f>
        <v>14000</v>
      </c>
      <c r="D8" s="371"/>
    </row>
    <row r="9" spans="1:6" s="15" customFormat="1" ht="13.5" customHeight="1">
      <c r="A9" s="133" t="s">
        <v>49</v>
      </c>
      <c r="B9" s="381" t="s">
        <v>95</v>
      </c>
      <c r="C9" s="382">
        <v>2500</v>
      </c>
      <c r="D9" s="372"/>
      <c r="F9" s="23"/>
    </row>
    <row r="10" spans="1:4" s="15" customFormat="1" ht="13.5" customHeight="1">
      <c r="A10" s="133" t="s">
        <v>67</v>
      </c>
      <c r="B10" s="381" t="s">
        <v>96</v>
      </c>
      <c r="C10" s="382">
        <v>11500</v>
      </c>
      <c r="D10" s="372"/>
    </row>
    <row r="11" spans="1:4" s="15" customFormat="1" ht="13.5" customHeight="1">
      <c r="A11" s="134" t="s">
        <v>24</v>
      </c>
      <c r="B11" s="135" t="s">
        <v>59</v>
      </c>
      <c r="C11" s="132">
        <f>SUM(C12:C15)</f>
        <v>185328</v>
      </c>
      <c r="D11" s="372"/>
    </row>
    <row r="12" spans="1:4" s="15" customFormat="1" ht="13.5" customHeight="1">
      <c r="A12" s="136" t="s">
        <v>12</v>
      </c>
      <c r="B12" s="381" t="s">
        <v>58</v>
      </c>
      <c r="C12" s="382">
        <v>65437</v>
      </c>
      <c r="D12" s="372"/>
    </row>
    <row r="13" spans="1:4" s="15" customFormat="1" ht="13.5" customHeight="1">
      <c r="A13" s="136" t="s">
        <v>13</v>
      </c>
      <c r="B13" s="381" t="s">
        <v>54</v>
      </c>
      <c r="C13" s="382">
        <v>67203</v>
      </c>
      <c r="D13" s="372"/>
    </row>
    <row r="14" spans="1:8" s="14" customFormat="1" ht="13.5" customHeight="1">
      <c r="A14" s="136" t="s">
        <v>14</v>
      </c>
      <c r="B14" s="381" t="s">
        <v>50</v>
      </c>
      <c r="C14" s="382">
        <v>48793</v>
      </c>
      <c r="D14" s="373"/>
      <c r="H14" s="74"/>
    </row>
    <row r="15" spans="1:12" s="14" customFormat="1" ht="13.5" customHeight="1">
      <c r="A15" s="136" t="s">
        <v>15</v>
      </c>
      <c r="B15" s="381" t="s">
        <v>75</v>
      </c>
      <c r="C15" s="382">
        <v>3895</v>
      </c>
      <c r="D15" s="373"/>
      <c r="K15" s="74"/>
      <c r="L15" s="74"/>
    </row>
    <row r="16" spans="1:11" s="17" customFormat="1" ht="13.5" customHeight="1">
      <c r="A16" s="138" t="s">
        <v>25</v>
      </c>
      <c r="B16" s="139" t="s">
        <v>29</v>
      </c>
      <c r="C16" s="126">
        <f>SUM(C17:C18)</f>
        <v>22850</v>
      </c>
      <c r="D16" s="374"/>
      <c r="K16" s="46"/>
    </row>
    <row r="17" spans="1:4" s="17" customFormat="1" ht="13.5" customHeight="1">
      <c r="A17" s="136" t="s">
        <v>12</v>
      </c>
      <c r="B17" s="384" t="s">
        <v>30</v>
      </c>
      <c r="C17" s="385">
        <v>14000</v>
      </c>
      <c r="D17" s="374"/>
    </row>
    <row r="18" spans="1:4" s="17" customFormat="1" ht="13.5" customHeight="1">
      <c r="A18" s="140" t="s">
        <v>13</v>
      </c>
      <c r="B18" s="384" t="s">
        <v>177</v>
      </c>
      <c r="C18" s="385">
        <v>8850</v>
      </c>
      <c r="D18" s="374"/>
    </row>
    <row r="19" spans="1:4" s="17" customFormat="1" ht="13.5" customHeight="1">
      <c r="A19" s="375"/>
      <c r="B19" s="141" t="s">
        <v>76</v>
      </c>
      <c r="C19" s="142">
        <f>SUM(C3,C11,C16)</f>
        <v>257286</v>
      </c>
      <c r="D19" s="376"/>
    </row>
    <row r="20" spans="1:8" s="17" customFormat="1" ht="13.5" customHeight="1">
      <c r="A20" s="143" t="s">
        <v>26</v>
      </c>
      <c r="B20" s="144" t="s">
        <v>61</v>
      </c>
      <c r="C20" s="145">
        <f>SUM(C21:C21)</f>
        <v>14895</v>
      </c>
      <c r="D20" s="377"/>
      <c r="H20" s="46"/>
    </row>
    <row r="21" spans="1:4" s="17" customFormat="1" ht="13.5" customHeight="1" thickBot="1">
      <c r="A21" s="146" t="s">
        <v>12</v>
      </c>
      <c r="B21" s="386" t="s">
        <v>60</v>
      </c>
      <c r="C21" s="382">
        <v>14895</v>
      </c>
      <c r="D21" s="374"/>
    </row>
    <row r="22" spans="1:5" ht="13.5" customHeight="1" thickTop="1">
      <c r="A22" s="418"/>
      <c r="B22" s="412" t="s">
        <v>3</v>
      </c>
      <c r="C22" s="417">
        <f>SUM(C3,C11,C16,C20)</f>
        <v>272181</v>
      </c>
      <c r="D22" s="407"/>
      <c r="E22" s="47"/>
    </row>
    <row r="23" spans="1:5" ht="13.5" customHeight="1">
      <c r="A23" s="404"/>
      <c r="B23" s="405"/>
      <c r="C23" s="406"/>
      <c r="D23" s="407"/>
      <c r="E23" s="47"/>
    </row>
    <row r="24" spans="1:4" s="15" customFormat="1" ht="11.25" customHeight="1">
      <c r="A24" s="42"/>
      <c r="B24" s="42"/>
      <c r="C24" s="118"/>
      <c r="D24" s="16"/>
    </row>
    <row r="25" spans="1:4" s="15" customFormat="1" ht="29.25" customHeight="1" thickBot="1">
      <c r="A25" s="423"/>
      <c r="B25" s="424" t="s">
        <v>97</v>
      </c>
      <c r="C25" s="425" t="s">
        <v>27</v>
      </c>
      <c r="D25" s="16"/>
    </row>
    <row r="26" spans="1:3" ht="13.5" customHeight="1" thickTop="1">
      <c r="A26" s="402" t="s">
        <v>22</v>
      </c>
      <c r="B26" s="393" t="s">
        <v>45</v>
      </c>
      <c r="C26" s="403">
        <f>SUM(C27,C28,C29,C30,C31,C39)</f>
        <v>320351</v>
      </c>
    </row>
    <row r="27" spans="1:3" ht="13.5" customHeight="1">
      <c r="A27" s="390" t="s">
        <v>12</v>
      </c>
      <c r="B27" s="391" t="s">
        <v>213</v>
      </c>
      <c r="C27" s="392">
        <v>32575</v>
      </c>
    </row>
    <row r="28" spans="1:3" ht="13.5" customHeight="1">
      <c r="A28" s="390" t="s">
        <v>13</v>
      </c>
      <c r="B28" s="391" t="s">
        <v>214</v>
      </c>
      <c r="C28" s="392">
        <v>7577</v>
      </c>
    </row>
    <row r="29" spans="1:3" ht="13.5" customHeight="1">
      <c r="A29" s="390" t="s">
        <v>14</v>
      </c>
      <c r="B29" s="391" t="s">
        <v>36</v>
      </c>
      <c r="C29" s="392">
        <v>73803</v>
      </c>
    </row>
    <row r="30" spans="1:3" ht="13.5" customHeight="1">
      <c r="A30" s="390" t="s">
        <v>15</v>
      </c>
      <c r="B30" s="391" t="s">
        <v>80</v>
      </c>
      <c r="C30" s="392">
        <v>21500</v>
      </c>
    </row>
    <row r="31" spans="1:3" ht="13.5" customHeight="1">
      <c r="A31" s="390" t="s">
        <v>16</v>
      </c>
      <c r="B31" s="391" t="s">
        <v>77</v>
      </c>
      <c r="C31" s="392">
        <f>SUM(C32:C33)</f>
        <v>34701</v>
      </c>
    </row>
    <row r="32" spans="1:3" ht="13.5" customHeight="1">
      <c r="A32" s="397" t="s">
        <v>62</v>
      </c>
      <c r="B32" s="398" t="s">
        <v>253</v>
      </c>
      <c r="C32" s="399">
        <v>6193</v>
      </c>
    </row>
    <row r="33" spans="1:6" ht="13.5" customHeight="1">
      <c r="A33" s="397" t="s">
        <v>62</v>
      </c>
      <c r="B33" s="398" t="s">
        <v>254</v>
      </c>
      <c r="C33" s="399">
        <f>SUM(C34:C38)</f>
        <v>28508</v>
      </c>
      <c r="D33" s="59"/>
      <c r="E33" s="47"/>
      <c r="F33" s="47"/>
    </row>
    <row r="34" spans="1:6" ht="9" customHeight="1">
      <c r="A34" s="397"/>
      <c r="B34" s="400" t="s">
        <v>255</v>
      </c>
      <c r="C34" s="401">
        <v>20468</v>
      </c>
      <c r="D34" s="47"/>
      <c r="E34" s="47"/>
      <c r="F34" s="47"/>
    </row>
    <row r="35" spans="1:6" ht="9" customHeight="1">
      <c r="A35" s="397"/>
      <c r="B35" s="400" t="s">
        <v>256</v>
      </c>
      <c r="C35" s="401">
        <v>2500</v>
      </c>
      <c r="D35" s="47"/>
      <c r="E35" s="47"/>
      <c r="F35" s="47"/>
    </row>
    <row r="36" spans="1:6" ht="9" customHeight="1">
      <c r="A36" s="397"/>
      <c r="B36" s="400" t="s">
        <v>257</v>
      </c>
      <c r="C36" s="401">
        <v>2600</v>
      </c>
      <c r="D36" s="47"/>
      <c r="E36" s="47"/>
      <c r="F36" s="47"/>
    </row>
    <row r="37" spans="1:6" ht="9" customHeight="1">
      <c r="A37" s="397"/>
      <c r="B37" s="400" t="s">
        <v>258</v>
      </c>
      <c r="C37" s="401">
        <v>2500</v>
      </c>
      <c r="D37" s="47"/>
      <c r="E37" s="47"/>
      <c r="F37" s="47"/>
    </row>
    <row r="38" spans="1:6" ht="9" customHeight="1">
      <c r="A38" s="397"/>
      <c r="B38" s="400" t="s">
        <v>259</v>
      </c>
      <c r="C38" s="401">
        <v>440</v>
      </c>
      <c r="D38" s="47"/>
      <c r="E38" s="47"/>
      <c r="F38" s="47"/>
    </row>
    <row r="39" spans="1:6" ht="13.5" customHeight="1">
      <c r="A39" s="390" t="s">
        <v>17</v>
      </c>
      <c r="B39" s="391" t="s">
        <v>166</v>
      </c>
      <c r="C39" s="392">
        <f>SUM(C40:C41)</f>
        <v>150195</v>
      </c>
      <c r="D39" s="47"/>
      <c r="E39" s="47"/>
      <c r="F39" s="47"/>
    </row>
    <row r="40" spans="1:6" ht="13.5" customHeight="1">
      <c r="A40" s="397" t="s">
        <v>62</v>
      </c>
      <c r="B40" s="398" t="s">
        <v>260</v>
      </c>
      <c r="C40" s="399">
        <v>66450</v>
      </c>
      <c r="D40" s="47"/>
      <c r="E40" s="47"/>
      <c r="F40" s="47"/>
    </row>
    <row r="41" spans="1:6" ht="13.5" customHeight="1">
      <c r="A41" s="397" t="s">
        <v>62</v>
      </c>
      <c r="B41" s="398" t="s">
        <v>84</v>
      </c>
      <c r="C41" s="399">
        <v>83745</v>
      </c>
      <c r="D41" s="47"/>
      <c r="E41" s="47"/>
      <c r="F41" s="47"/>
    </row>
    <row r="42" spans="1:3" ht="13.5" customHeight="1">
      <c r="A42" s="387" t="s">
        <v>24</v>
      </c>
      <c r="B42" s="388" t="s">
        <v>46</v>
      </c>
      <c r="C42" s="389">
        <f>SUM(C43)</f>
        <v>50469</v>
      </c>
    </row>
    <row r="43" spans="1:3" ht="13.5" customHeight="1" thickBot="1">
      <c r="A43" s="390" t="s">
        <v>12</v>
      </c>
      <c r="B43" s="391" t="s">
        <v>98</v>
      </c>
      <c r="C43" s="392">
        <v>50469</v>
      </c>
    </row>
    <row r="44" spans="1:6" ht="13.5" customHeight="1" thickTop="1">
      <c r="A44" s="420"/>
      <c r="B44" s="413" t="s">
        <v>47</v>
      </c>
      <c r="C44" s="419">
        <f>SUM(C26,C42)</f>
        <v>370820</v>
      </c>
      <c r="D44" s="47"/>
      <c r="E44" s="47"/>
      <c r="F44" s="47"/>
    </row>
    <row r="45" spans="1:6" ht="13.5" customHeight="1">
      <c r="A45" s="404"/>
      <c r="B45" s="405"/>
      <c r="C45" s="406"/>
      <c r="D45" s="47"/>
      <c r="E45" s="47"/>
      <c r="F45" s="47"/>
    </row>
    <row r="46" ht="11.25" customHeight="1"/>
    <row r="47" spans="1:3" ht="29.25" customHeight="1" thickBot="1">
      <c r="A47" s="414"/>
      <c r="B47" s="410" t="s">
        <v>99</v>
      </c>
      <c r="C47" s="411" t="s">
        <v>27</v>
      </c>
    </row>
    <row r="48" spans="1:3" ht="13.5" customHeight="1" thickTop="1">
      <c r="A48" s="124" t="s">
        <v>22</v>
      </c>
      <c r="B48" s="125" t="s">
        <v>23</v>
      </c>
      <c r="C48" s="126">
        <f>SUM(C49)</f>
        <v>845</v>
      </c>
    </row>
    <row r="49" spans="1:3" ht="13.5" customHeight="1">
      <c r="A49" s="150" t="s">
        <v>12</v>
      </c>
      <c r="B49" s="381" t="s">
        <v>246</v>
      </c>
      <c r="C49" s="382">
        <v>845</v>
      </c>
    </row>
    <row r="50" spans="1:3" ht="13.5" customHeight="1">
      <c r="A50" s="127" t="s">
        <v>24</v>
      </c>
      <c r="B50" s="128" t="s">
        <v>66</v>
      </c>
      <c r="C50" s="132">
        <f>SUM(C51:C53)</f>
        <v>80600</v>
      </c>
    </row>
    <row r="51" spans="1:3" ht="13.5" customHeight="1">
      <c r="A51" s="136" t="s">
        <v>12</v>
      </c>
      <c r="B51" s="381" t="s">
        <v>100</v>
      </c>
      <c r="C51" s="382">
        <v>80000</v>
      </c>
    </row>
    <row r="52" spans="1:3" ht="13.5" customHeight="1">
      <c r="A52" s="136" t="s">
        <v>13</v>
      </c>
      <c r="B52" s="381" t="s">
        <v>247</v>
      </c>
      <c r="C52" s="382">
        <v>100</v>
      </c>
    </row>
    <row r="53" spans="1:3" ht="13.5" customHeight="1">
      <c r="A53" s="136" t="s">
        <v>14</v>
      </c>
      <c r="B53" s="381" t="s">
        <v>248</v>
      </c>
      <c r="C53" s="382">
        <v>500</v>
      </c>
    </row>
    <row r="54" spans="1:3" ht="13.5" customHeight="1" thickBot="1">
      <c r="A54" s="147" t="s">
        <v>25</v>
      </c>
      <c r="B54" s="148" t="s">
        <v>182</v>
      </c>
      <c r="C54" s="149">
        <v>148574</v>
      </c>
    </row>
    <row r="55" spans="1:6" ht="13.5" customHeight="1" thickTop="1">
      <c r="A55" s="421"/>
      <c r="B55" s="412" t="s">
        <v>3</v>
      </c>
      <c r="C55" s="417">
        <f>SUM(C48,C50,C54)</f>
        <v>230019</v>
      </c>
      <c r="D55" s="47"/>
      <c r="E55" s="47"/>
      <c r="F55" s="47"/>
    </row>
    <row r="56" spans="1:6" ht="13.5" customHeight="1">
      <c r="A56" s="408"/>
      <c r="B56" s="405"/>
      <c r="C56" s="406"/>
      <c r="D56" s="47"/>
      <c r="E56" s="47"/>
      <c r="F56" s="47"/>
    </row>
    <row r="57" spans="1:6" ht="11.25" customHeight="1">
      <c r="A57" s="415"/>
      <c r="B57" s="422"/>
      <c r="C57" s="416"/>
      <c r="D57" s="47"/>
      <c r="E57" s="47"/>
      <c r="F57" s="47"/>
    </row>
    <row r="58" spans="1:3" ht="29.25" customHeight="1" thickBot="1">
      <c r="A58" s="423"/>
      <c r="B58" s="424" t="s">
        <v>102</v>
      </c>
      <c r="C58" s="425" t="s">
        <v>27</v>
      </c>
    </row>
    <row r="59" spans="1:3" ht="13.5" customHeight="1" thickTop="1">
      <c r="A59" s="402" t="s">
        <v>22</v>
      </c>
      <c r="B59" s="393" t="s">
        <v>45</v>
      </c>
      <c r="C59" s="403">
        <f>SUM(C60:C61)</f>
        <v>18380</v>
      </c>
    </row>
    <row r="60" spans="1:3" ht="13.5" customHeight="1">
      <c r="A60" s="390" t="s">
        <v>12</v>
      </c>
      <c r="B60" s="391" t="s">
        <v>36</v>
      </c>
      <c r="C60" s="392">
        <v>6100</v>
      </c>
    </row>
    <row r="61" spans="1:3" ht="13.5" customHeight="1">
      <c r="A61" s="390" t="s">
        <v>13</v>
      </c>
      <c r="B61" s="391" t="s">
        <v>101</v>
      </c>
      <c r="C61" s="392">
        <v>12280</v>
      </c>
    </row>
    <row r="62" spans="1:3" ht="13.5" customHeight="1">
      <c r="A62" s="387" t="s">
        <v>24</v>
      </c>
      <c r="B62" s="388" t="s">
        <v>46</v>
      </c>
      <c r="C62" s="389">
        <f>SUM(C63)</f>
        <v>113000</v>
      </c>
    </row>
    <row r="63" spans="1:3" ht="13.5" customHeight="1" thickBot="1">
      <c r="A63" s="390" t="s">
        <v>12</v>
      </c>
      <c r="B63" s="391" t="s">
        <v>98</v>
      </c>
      <c r="C63" s="392">
        <v>113000</v>
      </c>
    </row>
    <row r="64" spans="1:4" ht="13.5" customHeight="1" thickTop="1">
      <c r="A64" s="426"/>
      <c r="B64" s="413" t="s">
        <v>47</v>
      </c>
      <c r="C64" s="419">
        <f>SUM(C59,C62)</f>
        <v>131380</v>
      </c>
      <c r="D64" s="47"/>
    </row>
  </sheetData>
  <sheetProtection/>
  <protectedRanges>
    <protectedRange sqref="A25:B25 A58:B58 A2:B23 A47:B56" name="Tartom?ny35_1"/>
    <protectedRange sqref="C4:C7 C49" name="Tartom?ny1_1"/>
    <protectedRange sqref="C15" name="Tartom?ny3_1"/>
    <protectedRange sqref="C20 C54" name="Tartom?ny4_1"/>
    <protectedRange sqref="C22:C23 C55:C56" name="Tartom?ny11_1"/>
    <protectedRange sqref="A26:B41 A59:B61" name="Tartom?ny35_1_2"/>
    <protectedRange sqref="C60:C61 C27:C41" name="Tartom?ny1_1_2"/>
    <protectedRange sqref="A62:B64 A42:B45" name="Tartom?ny35_1_3"/>
    <protectedRange sqref="C44:C45 C64" name="Tartom?ny11_1_1"/>
  </protectedRanges>
  <printOptions horizontalCentered="1"/>
  <pageMargins left="0.2953125" right="0.36" top="1.096875" bottom="0.5653125" header="0.31496062992125984" footer="0.1434375"/>
  <pageSetup horizontalDpi="200" verticalDpi="200" orientation="portrait" paperSize="9" scale="80" r:id="rId1"/>
  <headerFooter alignWithMargins="0">
    <oddHeader xml:space="preserve">&amp;L&amp;"Times New Roman,Dőlt"&amp;12 9. melléklet  a 2/2016. (II.17.) önkormányzati rendelethez&amp;C&amp;"Times New Roman,Félkövér"
TÁBORFALVA NAGYKÖZSÉG ÖNKORMÁNYZAT 
KÖTELEZŐ, -ÖNKÉNT VÁLLALT ÉS ÁLLAMI FELADATAINAK 
BEVÉTELEI ÉS KIADÁSAI </oddHeader>
    <oddFooter>&amp;C&amp;"Times New Roman,Normál"&amp;12Táborfalva Nagyközség Önkormányzat 2016. évi költségvetési rendelete</oddFooter>
  </headerFooter>
  <colBreaks count="1" manualBreakCount="1">
    <brk id="4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3:E29"/>
  <sheetViews>
    <sheetView view="pageLayout" zoomScale="90" zoomScaleSheetLayoutView="90" zoomScalePageLayoutView="90" workbookViewId="0" topLeftCell="A52">
      <selection activeCell="A28" sqref="A28"/>
    </sheetView>
  </sheetViews>
  <sheetFormatPr defaultColWidth="11.7109375" defaultRowHeight="12.75"/>
  <cols>
    <col min="1" max="1" width="55.8515625" style="2" customWidth="1"/>
    <col min="2" max="2" width="12.7109375" style="3" customWidth="1"/>
    <col min="3" max="3" width="62.8515625" style="1" customWidth="1"/>
    <col min="4" max="4" width="12.7109375" style="1" customWidth="1"/>
    <col min="5" max="16384" width="11.7109375" style="1" customWidth="1"/>
  </cols>
  <sheetData>
    <row r="3" spans="1:4" ht="21" customHeight="1">
      <c r="A3" s="666" t="s">
        <v>148</v>
      </c>
      <c r="B3" s="666"/>
      <c r="C3" s="666"/>
      <c r="D3" s="666"/>
    </row>
    <row r="4" spans="1:4" ht="21" customHeight="1">
      <c r="A4" s="91"/>
      <c r="B4" s="91"/>
      <c r="C4" s="91"/>
      <c r="D4" s="91"/>
    </row>
    <row r="5" spans="1:4" ht="21" customHeight="1">
      <c r="A5" s="91"/>
      <c r="B5" s="91"/>
      <c r="C5" s="91"/>
      <c r="D5" s="91"/>
    </row>
    <row r="6" spans="1:4" ht="30.75" customHeight="1" thickBot="1">
      <c r="A6" s="667"/>
      <c r="B6" s="667"/>
      <c r="C6" s="667"/>
      <c r="D6" s="667"/>
    </row>
    <row r="7" spans="1:4" ht="63.75" customHeight="1" thickBot="1">
      <c r="A7" s="39" t="s">
        <v>6</v>
      </c>
      <c r="B7" s="280" t="s">
        <v>37</v>
      </c>
      <c r="C7" s="312" t="s">
        <v>7</v>
      </c>
      <c r="D7" s="295" t="s">
        <v>37</v>
      </c>
    </row>
    <row r="8" spans="1:4" s="9" customFormat="1" ht="31.5" customHeight="1" thickBot="1">
      <c r="A8" s="50" t="s">
        <v>8</v>
      </c>
      <c r="B8" s="279">
        <f>SUM(B16,B15,B10,B9)</f>
        <v>338731</v>
      </c>
      <c r="C8" s="313" t="s">
        <v>9</v>
      </c>
      <c r="D8" s="296">
        <f>SUM(D9,D10,D11,D12,D13,D16)</f>
        <v>338731</v>
      </c>
    </row>
    <row r="9" spans="1:4" s="10" customFormat="1" ht="21" customHeight="1">
      <c r="A9" s="170" t="s">
        <v>125</v>
      </c>
      <c r="B9" s="173">
        <v>35953</v>
      </c>
      <c r="C9" s="267" t="s">
        <v>141</v>
      </c>
      <c r="D9" s="288">
        <v>32575</v>
      </c>
    </row>
    <row r="10" spans="1:4" s="10" customFormat="1" ht="21" customHeight="1">
      <c r="A10" s="170" t="s">
        <v>130</v>
      </c>
      <c r="B10" s="173">
        <f>SUM(B11:B14)</f>
        <v>94600</v>
      </c>
      <c r="C10" s="267" t="s">
        <v>142</v>
      </c>
      <c r="D10" s="288">
        <v>7577</v>
      </c>
    </row>
    <row r="11" spans="1:4" s="10" customFormat="1" ht="21" customHeight="1">
      <c r="A11" s="61" t="s">
        <v>39</v>
      </c>
      <c r="B11" s="174">
        <v>82500</v>
      </c>
      <c r="C11" s="267" t="s">
        <v>143</v>
      </c>
      <c r="D11" s="288">
        <v>79903</v>
      </c>
    </row>
    <row r="12" spans="1:4" s="10" customFormat="1" ht="21" customHeight="1">
      <c r="A12" s="61" t="s">
        <v>138</v>
      </c>
      <c r="B12" s="174">
        <v>11500</v>
      </c>
      <c r="C12" s="267" t="s">
        <v>144</v>
      </c>
      <c r="D12" s="288">
        <v>21500</v>
      </c>
    </row>
    <row r="13" spans="1:4" s="10" customFormat="1" ht="21" customHeight="1">
      <c r="A13" s="61" t="s">
        <v>180</v>
      </c>
      <c r="B13" s="174">
        <v>100</v>
      </c>
      <c r="C13" s="267" t="s">
        <v>145</v>
      </c>
      <c r="D13" s="288">
        <f>SUM(D14:D15)</f>
        <v>46981</v>
      </c>
    </row>
    <row r="14" spans="1:4" s="9" customFormat="1" ht="21" customHeight="1">
      <c r="A14" s="61" t="s">
        <v>181</v>
      </c>
      <c r="B14" s="174">
        <v>500</v>
      </c>
      <c r="C14" s="314" t="s">
        <v>139</v>
      </c>
      <c r="D14" s="316">
        <v>6193</v>
      </c>
    </row>
    <row r="15" spans="1:4" s="9" customFormat="1" ht="21" customHeight="1">
      <c r="A15" s="170" t="s">
        <v>131</v>
      </c>
      <c r="B15" s="173">
        <v>185328</v>
      </c>
      <c r="C15" s="314" t="s">
        <v>140</v>
      </c>
      <c r="D15" s="316">
        <v>40788</v>
      </c>
    </row>
    <row r="16" spans="1:4" s="9" customFormat="1" ht="21" customHeight="1">
      <c r="A16" s="170" t="s">
        <v>38</v>
      </c>
      <c r="B16" s="173">
        <f>SUM(B17:B18)</f>
        <v>22850</v>
      </c>
      <c r="C16" s="267" t="s">
        <v>149</v>
      </c>
      <c r="D16" s="288">
        <f>SUM(D17:D18)</f>
        <v>150195</v>
      </c>
    </row>
    <row r="17" spans="1:4" s="9" customFormat="1" ht="21" customHeight="1">
      <c r="A17" s="40" t="s">
        <v>137</v>
      </c>
      <c r="B17" s="174">
        <v>14000</v>
      </c>
      <c r="C17" s="314" t="s">
        <v>216</v>
      </c>
      <c r="D17" s="316">
        <v>66450</v>
      </c>
    </row>
    <row r="18" spans="1:4" s="9" customFormat="1" ht="21" customHeight="1" thickBot="1">
      <c r="A18" s="40" t="s">
        <v>179</v>
      </c>
      <c r="B18" s="174">
        <v>8850</v>
      </c>
      <c r="C18" s="314" t="s">
        <v>169</v>
      </c>
      <c r="D18" s="316">
        <v>83745</v>
      </c>
    </row>
    <row r="19" spans="1:4" s="9" customFormat="1" ht="31.5" customHeight="1" thickBot="1">
      <c r="A19" s="51" t="s">
        <v>10</v>
      </c>
      <c r="B19" s="278">
        <f>SUM(B20:B22)</f>
        <v>163469</v>
      </c>
      <c r="C19" s="315" t="s">
        <v>11</v>
      </c>
      <c r="D19" s="298">
        <f>SUM(D20:D23)</f>
        <v>163469</v>
      </c>
    </row>
    <row r="20" spans="1:4" s="9" customFormat="1" ht="21" customHeight="1">
      <c r="A20" s="172" t="s">
        <v>60</v>
      </c>
      <c r="B20" s="277">
        <v>14895</v>
      </c>
      <c r="C20" s="267" t="s">
        <v>146</v>
      </c>
      <c r="D20" s="317">
        <v>125469</v>
      </c>
    </row>
    <row r="21" spans="1:4" s="9" customFormat="1" ht="21" customHeight="1">
      <c r="A21" s="172"/>
      <c r="B21" s="277"/>
      <c r="C21" s="267" t="s">
        <v>147</v>
      </c>
      <c r="D21" s="317">
        <v>38000</v>
      </c>
    </row>
    <row r="22" spans="1:4" s="9" customFormat="1" ht="21" customHeight="1">
      <c r="A22" s="256" t="s">
        <v>182</v>
      </c>
      <c r="B22" s="311">
        <v>148574</v>
      </c>
      <c r="C22" s="267"/>
      <c r="D22" s="288"/>
    </row>
    <row r="23" spans="1:4" s="9" customFormat="1" ht="21" customHeight="1" thickBot="1">
      <c r="A23" s="40"/>
      <c r="B23" s="174"/>
      <c r="C23" s="267"/>
      <c r="D23" s="288"/>
    </row>
    <row r="24" spans="1:5" s="9" customFormat="1" ht="31.5" customHeight="1" thickBot="1">
      <c r="A24" s="51" t="s">
        <v>3</v>
      </c>
      <c r="B24" s="278">
        <f>SUM(B8,B19)</f>
        <v>502200</v>
      </c>
      <c r="C24" s="286" t="s">
        <v>47</v>
      </c>
      <c r="D24" s="298">
        <f>SUM(D8,D19)</f>
        <v>502200</v>
      </c>
      <c r="E24" s="319"/>
    </row>
    <row r="25" spans="1:5" ht="12.75" hidden="1">
      <c r="A25" s="52"/>
      <c r="B25" s="53"/>
      <c r="C25" s="54"/>
      <c r="D25" s="55"/>
      <c r="E25" s="9"/>
    </row>
    <row r="26" spans="1:4" ht="12.75" hidden="1">
      <c r="A26" s="56"/>
      <c r="B26" s="53" t="s">
        <v>20</v>
      </c>
      <c r="C26" s="55"/>
      <c r="D26" s="57" t="s">
        <v>20</v>
      </c>
    </row>
    <row r="27" spans="1:4" ht="12.75" hidden="1">
      <c r="A27" s="56"/>
      <c r="B27" s="53" t="s">
        <v>20</v>
      </c>
      <c r="C27" s="55"/>
      <c r="D27" s="57" t="s">
        <v>20</v>
      </c>
    </row>
    <row r="28" spans="1:4" ht="12.75">
      <c r="A28" s="318"/>
      <c r="B28" s="53"/>
      <c r="C28" s="58"/>
      <c r="D28" s="58"/>
    </row>
    <row r="29" spans="3:4" ht="12.75">
      <c r="C29" s="21"/>
      <c r="D29" s="21"/>
    </row>
  </sheetData>
  <sheetProtection/>
  <protectedRanges>
    <protectedRange sqref="A11:A14" name="Tartom?ny35_1"/>
    <protectedRange sqref="C14:C15 C17:C18" name="Tartom?ny35_1_1"/>
  </protectedRanges>
  <mergeCells count="2">
    <mergeCell ref="A3:D3"/>
    <mergeCell ref="A6:D6"/>
  </mergeCells>
  <printOptions horizontalCentered="1"/>
  <pageMargins left="0.3937007874015748" right="0.3937007874015748" top="1.56" bottom="0.3937007874015748" header="0.2755905511811024" footer="0.2755905511811024"/>
  <pageSetup horizontalDpi="600" verticalDpi="600" orientation="portrait" paperSize="9" scale="65" r:id="rId1"/>
  <headerFooter>
    <oddHeader>&amp;L&amp;"Times New Roman,Dőlt"&amp;12 10. melléklet  a 2/2016 (II.17.) önkormányzati rendelethez</oddHeader>
    <oddFooter>&amp;L&amp;"Times New Roman,Normál"&amp;12                                                                        Táborfalva Nagyközség Önkormányzat 2016. évi költségvetési rendelete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K34"/>
  <sheetViews>
    <sheetView view="pageLayout" zoomScaleSheetLayoutView="100" workbookViewId="0" topLeftCell="A16">
      <selection activeCell="C3" sqref="C3"/>
    </sheetView>
  </sheetViews>
  <sheetFormatPr defaultColWidth="9.140625" defaultRowHeight="24.75" customHeight="1"/>
  <cols>
    <col min="1" max="1" width="6.8515625" style="18" customWidth="1"/>
    <col min="2" max="2" width="84.57421875" style="19" customWidth="1"/>
    <col min="3" max="3" width="13.28125" style="25" customWidth="1"/>
    <col min="4" max="4" width="4.7109375" style="4" customWidth="1"/>
    <col min="5" max="16384" width="9.140625" style="4" customWidth="1"/>
  </cols>
  <sheetData>
    <row r="1" ht="24.75" customHeight="1">
      <c r="D1" s="47"/>
    </row>
    <row r="2" spans="1:4" s="11" customFormat="1" ht="42.75" customHeight="1" thickBot="1">
      <c r="A2" s="48"/>
      <c r="B2" s="82" t="s">
        <v>85</v>
      </c>
      <c r="C2" s="83" t="s">
        <v>27</v>
      </c>
      <c r="D2" s="65"/>
    </row>
    <row r="3" spans="1:4" s="12" customFormat="1" ht="27.75" customHeight="1" thickTop="1">
      <c r="A3" s="81" t="s">
        <v>22</v>
      </c>
      <c r="B3" s="80" t="s">
        <v>23</v>
      </c>
      <c r="C3" s="77">
        <f>SUM(C4,C5,C6)</f>
        <v>66450</v>
      </c>
      <c r="D3" s="44"/>
    </row>
    <row r="4" spans="1:4" s="13" customFormat="1" ht="21" customHeight="1">
      <c r="A4" s="183" t="s">
        <v>62</v>
      </c>
      <c r="B4" s="178" t="s">
        <v>184</v>
      </c>
      <c r="C4" s="179">
        <v>100</v>
      </c>
      <c r="D4" s="43"/>
    </row>
    <row r="5" spans="1:4" s="13" customFormat="1" ht="21" customHeight="1">
      <c r="A5" s="183" t="s">
        <v>62</v>
      </c>
      <c r="B5" s="178" t="s">
        <v>185</v>
      </c>
      <c r="C5" s="179">
        <v>762</v>
      </c>
      <c r="D5" s="43"/>
    </row>
    <row r="6" spans="1:4" s="262" customFormat="1" ht="21" customHeight="1">
      <c r="A6" s="260" t="s">
        <v>12</v>
      </c>
      <c r="B6" s="115" t="s">
        <v>93</v>
      </c>
      <c r="C6" s="116">
        <f>SUM(C7:C8)</f>
        <v>65588</v>
      </c>
      <c r="D6" s="261"/>
    </row>
    <row r="7" spans="1:4" s="13" customFormat="1" ht="21" customHeight="1">
      <c r="A7" s="183" t="s">
        <v>62</v>
      </c>
      <c r="B7" s="178" t="s">
        <v>186</v>
      </c>
      <c r="C7" s="179">
        <v>42365</v>
      </c>
      <c r="D7" s="43"/>
    </row>
    <row r="8" spans="1:4" s="13" customFormat="1" ht="21" customHeight="1">
      <c r="A8" s="183" t="s">
        <v>62</v>
      </c>
      <c r="B8" s="181" t="s">
        <v>86</v>
      </c>
      <c r="C8" s="182">
        <v>23223</v>
      </c>
      <c r="D8" s="43"/>
    </row>
    <row r="9" spans="1:4" s="15" customFormat="1" ht="27.75" customHeight="1" thickBot="1">
      <c r="A9" s="106" t="s">
        <v>24</v>
      </c>
      <c r="B9" s="105" t="s">
        <v>61</v>
      </c>
      <c r="C9" s="77">
        <v>0</v>
      </c>
      <c r="D9" s="42"/>
    </row>
    <row r="10" spans="1:4" s="11" customFormat="1" ht="42.75" customHeight="1" thickBot="1">
      <c r="A10" s="102"/>
      <c r="B10" s="103" t="s">
        <v>3</v>
      </c>
      <c r="C10" s="104">
        <f>SUM(C3,C9)</f>
        <v>66450</v>
      </c>
      <c r="D10" s="65"/>
    </row>
    <row r="11" spans="1:6" s="15" customFormat="1" ht="15" customHeight="1">
      <c r="A11" s="96"/>
      <c r="B11" s="97"/>
      <c r="C11" s="98"/>
      <c r="D11" s="42"/>
      <c r="F11" s="23"/>
    </row>
    <row r="12" spans="1:6" s="15" customFormat="1" ht="15" customHeight="1">
      <c r="A12" s="96"/>
      <c r="B12" s="97"/>
      <c r="C12" s="98"/>
      <c r="D12" s="42"/>
      <c r="F12" s="23"/>
    </row>
    <row r="13" spans="1:6" s="15" customFormat="1" ht="15" customHeight="1">
      <c r="A13" s="96"/>
      <c r="B13" s="97"/>
      <c r="C13" s="98"/>
      <c r="D13" s="42"/>
      <c r="F13" s="23"/>
    </row>
    <row r="14" spans="1:6" s="15" customFormat="1" ht="15" customHeight="1">
      <c r="A14" s="96"/>
      <c r="B14" s="97"/>
      <c r="C14" s="98"/>
      <c r="D14" s="42"/>
      <c r="F14" s="23"/>
    </row>
    <row r="15" spans="1:6" s="15" customFormat="1" ht="15" customHeight="1">
      <c r="A15" s="96"/>
      <c r="B15" s="97"/>
      <c r="C15" s="98"/>
      <c r="D15" s="42"/>
      <c r="F15" s="23"/>
    </row>
    <row r="16" spans="1:6" s="15" customFormat="1" ht="15" customHeight="1">
      <c r="A16" s="96"/>
      <c r="B16" s="97"/>
      <c r="C16" s="98"/>
      <c r="D16" s="42"/>
      <c r="F16" s="23"/>
    </row>
    <row r="17" spans="1:4" s="15" customFormat="1" ht="19.5" customHeight="1">
      <c r="A17" s="96"/>
      <c r="B17" s="97"/>
      <c r="C17" s="98"/>
      <c r="D17" s="42"/>
    </row>
    <row r="18" spans="1:4" s="15" customFormat="1" ht="15" customHeight="1">
      <c r="A18" s="99"/>
      <c r="B18" s="100"/>
      <c r="C18" s="101"/>
      <c r="D18" s="42"/>
    </row>
    <row r="19" spans="1:4" s="11" customFormat="1" ht="42.75" customHeight="1" thickBot="1">
      <c r="A19" s="48"/>
      <c r="B19" s="82" t="s">
        <v>87</v>
      </c>
      <c r="C19" s="83" t="s">
        <v>27</v>
      </c>
      <c r="D19" s="65"/>
    </row>
    <row r="20" spans="1:4" s="15" customFormat="1" ht="28.5" customHeight="1" thickTop="1">
      <c r="A20" s="81" t="s">
        <v>22</v>
      </c>
      <c r="B20" s="80" t="s">
        <v>45</v>
      </c>
      <c r="C20" s="77">
        <f>SUM(C21:C23)</f>
        <v>66450</v>
      </c>
      <c r="D20" s="42"/>
    </row>
    <row r="21" spans="1:4" s="13" customFormat="1" ht="21" customHeight="1">
      <c r="A21" s="177" t="s">
        <v>12</v>
      </c>
      <c r="B21" s="178" t="s">
        <v>5</v>
      </c>
      <c r="C21" s="179">
        <v>45394</v>
      </c>
      <c r="D21" s="43"/>
    </row>
    <row r="22" spans="1:4" s="13" customFormat="1" ht="21" customHeight="1">
      <c r="A22" s="177" t="s">
        <v>13</v>
      </c>
      <c r="B22" s="178" t="s">
        <v>43</v>
      </c>
      <c r="C22" s="179">
        <v>12133</v>
      </c>
      <c r="D22" s="43"/>
    </row>
    <row r="23" spans="1:4" s="13" customFormat="1" ht="21" customHeight="1">
      <c r="A23" s="177" t="s">
        <v>14</v>
      </c>
      <c r="B23" s="178" t="s">
        <v>195</v>
      </c>
      <c r="C23" s="179">
        <v>8923</v>
      </c>
      <c r="D23" s="43"/>
    </row>
    <row r="24" spans="1:4" s="15" customFormat="1" ht="27.75" customHeight="1" thickBot="1">
      <c r="A24" s="106" t="s">
        <v>24</v>
      </c>
      <c r="B24" s="105" t="s">
        <v>46</v>
      </c>
      <c r="C24" s="77">
        <v>0</v>
      </c>
      <c r="D24" s="42"/>
    </row>
    <row r="25" spans="1:4" s="11" customFormat="1" ht="42.75" customHeight="1" thickBot="1">
      <c r="A25" s="102"/>
      <c r="B25" s="117" t="s">
        <v>47</v>
      </c>
      <c r="C25" s="104">
        <f>SUM(C20,C24)</f>
        <v>66450</v>
      </c>
      <c r="D25" s="65"/>
    </row>
    <row r="26" spans="1:11" s="14" customFormat="1" ht="0.75" customHeight="1">
      <c r="A26" s="72" t="s">
        <v>17</v>
      </c>
      <c r="B26" s="119"/>
      <c r="C26" s="76"/>
      <c r="D26" s="41"/>
      <c r="K26" s="74"/>
    </row>
    <row r="27" spans="1:5" s="15" customFormat="1" ht="22.5" customHeight="1">
      <c r="A27" s="42"/>
      <c r="B27" s="42"/>
      <c r="C27" s="118"/>
      <c r="D27" s="45"/>
      <c r="E27" s="42"/>
    </row>
    <row r="28" spans="3:4" s="15" customFormat="1" ht="22.5" customHeight="1">
      <c r="C28" s="24"/>
      <c r="D28" s="16"/>
    </row>
    <row r="31" spans="1:3" ht="24.75" customHeight="1">
      <c r="A31" s="107"/>
      <c r="B31" s="28"/>
      <c r="C31" s="108" t="s">
        <v>41</v>
      </c>
    </row>
    <row r="32" spans="1:3" ht="24.75" customHeight="1">
      <c r="A32" s="109"/>
      <c r="B32" s="110" t="s">
        <v>88</v>
      </c>
      <c r="C32" s="111">
        <f>SUM(C33:C34)</f>
        <v>20</v>
      </c>
    </row>
    <row r="33" spans="1:3" ht="24.75" customHeight="1">
      <c r="A33" s="668"/>
      <c r="B33" s="112" t="s">
        <v>89</v>
      </c>
      <c r="C33" s="113">
        <v>14</v>
      </c>
    </row>
    <row r="34" spans="1:3" ht="24.75" customHeight="1">
      <c r="A34" s="669"/>
      <c r="B34" s="112" t="s">
        <v>90</v>
      </c>
      <c r="C34" s="113">
        <v>6</v>
      </c>
    </row>
  </sheetData>
  <sheetProtection/>
  <protectedRanges>
    <protectedRange sqref="A2:B26" name="Tartom?ny35_1"/>
    <protectedRange sqref="C21:C23 C4:C5 C7:C8" name="Tartom?ny1_1"/>
    <protectedRange sqref="C11:C16 C18 C26" name="Tartom?ny3_1"/>
  </protectedRanges>
  <mergeCells count="1">
    <mergeCell ref="A33:A34"/>
  </mergeCells>
  <printOptions horizontalCentered="1"/>
  <pageMargins left="0.2953125" right="0.36" top="1.23" bottom="0.5653125" header="0.31496062992125984" footer="0.31496062992125984"/>
  <pageSetup horizontalDpi="200" verticalDpi="200" orientation="portrait" paperSize="9" scale="81" r:id="rId1"/>
  <headerFooter alignWithMargins="0">
    <oddHeader>&amp;L&amp;"Times New Roman,Dőlt"&amp;12 11. melléklet  a 2/2016. (II.17.) önkormányzati rendelethez&amp;C&amp;"Times New Roman,Félkövér"
TÁBORFALVAI POLGÁRMESTERI HIVATAL BEVÉTELEI ÉS KIADÁSAI</oddHeader>
    <oddFooter>&amp;C&amp;"Times New Roman,Normál"&amp;12Táborfalva Nagyközség Önkormányzat 2016. évi költségvetési rendelete</oddFooter>
  </headerFooter>
  <colBreaks count="1" manualBreakCount="1">
    <brk id="4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K37"/>
  <sheetViews>
    <sheetView view="pageLayout" zoomScaleSheetLayoutView="100" workbookViewId="0" topLeftCell="A31">
      <selection activeCell="B15" sqref="B15"/>
    </sheetView>
  </sheetViews>
  <sheetFormatPr defaultColWidth="9.140625" defaultRowHeight="24.75" customHeight="1"/>
  <cols>
    <col min="1" max="1" width="6.8515625" style="18" customWidth="1"/>
    <col min="2" max="2" width="84.57421875" style="19" customWidth="1"/>
    <col min="3" max="3" width="13.28125" style="25" customWidth="1"/>
    <col min="4" max="4" width="4.7109375" style="4" customWidth="1"/>
    <col min="5" max="16384" width="9.140625" style="4" customWidth="1"/>
  </cols>
  <sheetData>
    <row r="1" ht="24.75" customHeight="1">
      <c r="D1" s="47"/>
    </row>
    <row r="2" spans="1:4" s="11" customFormat="1" ht="35.25" customHeight="1" thickBot="1">
      <c r="A2" s="48"/>
      <c r="B2" s="82" t="s">
        <v>103</v>
      </c>
      <c r="C2" s="83" t="s">
        <v>27</v>
      </c>
      <c r="D2" s="65"/>
    </row>
    <row r="3" spans="1:4" s="12" customFormat="1" ht="27.75" customHeight="1" thickTop="1">
      <c r="A3" s="81" t="s">
        <v>22</v>
      </c>
      <c r="B3" s="80" t="s">
        <v>23</v>
      </c>
      <c r="C3" s="77">
        <f>SUM(C4)</f>
        <v>65588</v>
      </c>
      <c r="D3" s="44"/>
    </row>
    <row r="4" spans="1:4" s="262" customFormat="1" ht="21" customHeight="1">
      <c r="A4" s="260" t="s">
        <v>12</v>
      </c>
      <c r="B4" s="115" t="s">
        <v>93</v>
      </c>
      <c r="C4" s="116">
        <f>SUM(C5:C6)</f>
        <v>65588</v>
      </c>
      <c r="D4" s="261"/>
    </row>
    <row r="5" spans="1:4" s="13" customFormat="1" ht="21" customHeight="1">
      <c r="A5" s="68" t="s">
        <v>62</v>
      </c>
      <c r="B5" s="69" t="s">
        <v>186</v>
      </c>
      <c r="C5" s="70">
        <v>42365</v>
      </c>
      <c r="D5" s="43"/>
    </row>
    <row r="6" spans="1:4" s="13" customFormat="1" ht="21" customHeight="1">
      <c r="A6" s="68" t="s">
        <v>62</v>
      </c>
      <c r="B6" s="75" t="s">
        <v>86</v>
      </c>
      <c r="C6" s="76">
        <v>23223</v>
      </c>
      <c r="D6" s="43"/>
    </row>
    <row r="7" spans="1:4" s="15" customFormat="1" ht="27.75" customHeight="1" thickBot="1">
      <c r="A7" s="106" t="s">
        <v>24</v>
      </c>
      <c r="B7" s="105" t="s">
        <v>61</v>
      </c>
      <c r="C7" s="77">
        <v>0</v>
      </c>
      <c r="D7" s="42"/>
    </row>
    <row r="8" spans="1:4" s="11" customFormat="1" ht="35.25" customHeight="1" thickBot="1">
      <c r="A8" s="102"/>
      <c r="B8" s="103" t="s">
        <v>3</v>
      </c>
      <c r="C8" s="104">
        <f>SUM(C3,C7)</f>
        <v>65588</v>
      </c>
      <c r="D8" s="65"/>
    </row>
    <row r="9" spans="1:6" s="15" customFormat="1" ht="15" customHeight="1">
      <c r="A9" s="96"/>
      <c r="B9" s="97"/>
      <c r="C9" s="98"/>
      <c r="D9" s="42"/>
      <c r="F9" s="23"/>
    </row>
    <row r="10" spans="1:4" s="15" customFormat="1" ht="15" customHeight="1">
      <c r="A10" s="99"/>
      <c r="B10" s="100"/>
      <c r="C10" s="101"/>
      <c r="D10" s="42"/>
    </row>
    <row r="11" spans="1:4" s="11" customFormat="1" ht="35.25" customHeight="1" thickBot="1">
      <c r="A11" s="48"/>
      <c r="B11" s="82" t="s">
        <v>104</v>
      </c>
      <c r="C11" s="83" t="s">
        <v>27</v>
      </c>
      <c r="D11" s="65"/>
    </row>
    <row r="12" spans="1:4" s="15" customFormat="1" ht="27.75" customHeight="1" thickTop="1">
      <c r="A12" s="81" t="s">
        <v>22</v>
      </c>
      <c r="B12" s="80" t="s">
        <v>45</v>
      </c>
      <c r="C12" s="77">
        <f>SUM(C13:C15)</f>
        <v>58220</v>
      </c>
      <c r="D12" s="42"/>
    </row>
    <row r="13" spans="1:4" s="13" customFormat="1" ht="21" customHeight="1">
      <c r="A13" s="95" t="s">
        <v>12</v>
      </c>
      <c r="B13" s="69" t="s">
        <v>5</v>
      </c>
      <c r="C13" s="70">
        <v>38914</v>
      </c>
      <c r="D13" s="43"/>
    </row>
    <row r="14" spans="1:4" s="13" customFormat="1" ht="21" customHeight="1">
      <c r="A14" s="95" t="s">
        <v>13</v>
      </c>
      <c r="B14" s="69" t="s">
        <v>43</v>
      </c>
      <c r="C14" s="70">
        <v>10383</v>
      </c>
      <c r="D14" s="43"/>
    </row>
    <row r="15" spans="1:4" s="13" customFormat="1" ht="21" customHeight="1">
      <c r="A15" s="95" t="s">
        <v>14</v>
      </c>
      <c r="B15" s="69" t="s">
        <v>195</v>
      </c>
      <c r="C15" s="70">
        <v>8923</v>
      </c>
      <c r="D15" s="43"/>
    </row>
    <row r="16" spans="1:4" s="15" customFormat="1" ht="27.75" customHeight="1" thickBot="1">
      <c r="A16" s="106" t="s">
        <v>24</v>
      </c>
      <c r="B16" s="105" t="s">
        <v>46</v>
      </c>
      <c r="C16" s="77">
        <v>0</v>
      </c>
      <c r="D16" s="42"/>
    </row>
    <row r="17" spans="1:4" s="11" customFormat="1" ht="35.25" customHeight="1" thickBot="1">
      <c r="A17" s="102"/>
      <c r="B17" s="117" t="s">
        <v>47</v>
      </c>
      <c r="C17" s="104">
        <f>SUM(C12,C16)</f>
        <v>58220</v>
      </c>
      <c r="D17" s="65"/>
    </row>
    <row r="18" spans="1:11" s="14" customFormat="1" ht="0.75" customHeight="1">
      <c r="A18" s="72" t="s">
        <v>17</v>
      </c>
      <c r="B18" s="119"/>
      <c r="C18" s="76"/>
      <c r="D18" s="41"/>
      <c r="K18" s="74"/>
    </row>
    <row r="19" spans="1:5" s="15" customFormat="1" ht="12.75" customHeight="1">
      <c r="A19" s="42"/>
      <c r="B19" s="42"/>
      <c r="C19" s="118"/>
      <c r="D19" s="45"/>
      <c r="E19" s="42"/>
    </row>
    <row r="20" spans="3:4" s="15" customFormat="1" ht="9" customHeight="1">
      <c r="C20" s="24"/>
      <c r="D20" s="16"/>
    </row>
    <row r="21" spans="1:3" ht="35.25" customHeight="1" thickBot="1">
      <c r="A21" s="48"/>
      <c r="B21" s="82" t="s">
        <v>107</v>
      </c>
      <c r="C21" s="83" t="s">
        <v>27</v>
      </c>
    </row>
    <row r="22" spans="1:3" ht="27.75" customHeight="1" thickTop="1">
      <c r="A22" s="81" t="s">
        <v>22</v>
      </c>
      <c r="B22" s="80" t="s">
        <v>23</v>
      </c>
      <c r="C22" s="77">
        <f>SUM(C23:C24)</f>
        <v>862</v>
      </c>
    </row>
    <row r="23" spans="1:4" s="13" customFormat="1" ht="21" customHeight="1">
      <c r="A23" s="183" t="s">
        <v>62</v>
      </c>
      <c r="B23" s="178" t="s">
        <v>184</v>
      </c>
      <c r="C23" s="179">
        <v>100</v>
      </c>
      <c r="D23" s="43"/>
    </row>
    <row r="24" spans="1:4" s="13" customFormat="1" ht="21" customHeight="1" thickBot="1">
      <c r="A24" s="183" t="s">
        <v>62</v>
      </c>
      <c r="B24" s="178" t="s">
        <v>185</v>
      </c>
      <c r="C24" s="179">
        <v>762</v>
      </c>
      <c r="D24" s="43"/>
    </row>
    <row r="25" spans="1:3" ht="35.25" customHeight="1" thickBot="1">
      <c r="A25" s="102"/>
      <c r="B25" s="103" t="s">
        <v>3</v>
      </c>
      <c r="C25" s="104">
        <f>SUM(C22)</f>
        <v>862</v>
      </c>
    </row>
    <row r="26" spans="1:3" ht="15" customHeight="1">
      <c r="A26" s="96"/>
      <c r="B26" s="97"/>
      <c r="C26" s="98"/>
    </row>
    <row r="27" spans="1:3" ht="12.75" customHeight="1">
      <c r="A27" s="99"/>
      <c r="B27" s="100"/>
      <c r="C27" s="101"/>
    </row>
    <row r="28" spans="1:3" ht="35.25" customHeight="1" thickBot="1">
      <c r="A28" s="48"/>
      <c r="B28" s="82" t="s">
        <v>108</v>
      </c>
      <c r="C28" s="83" t="s">
        <v>27</v>
      </c>
    </row>
    <row r="29" spans="1:3" ht="27.75" customHeight="1" thickTop="1">
      <c r="A29" s="81" t="s">
        <v>22</v>
      </c>
      <c r="B29" s="80" t="s">
        <v>45</v>
      </c>
      <c r="C29" s="77">
        <f>SUM(C30:C31)</f>
        <v>8230</v>
      </c>
    </row>
    <row r="30" spans="1:3" ht="21" customHeight="1">
      <c r="A30" s="177" t="s">
        <v>12</v>
      </c>
      <c r="B30" s="178" t="s">
        <v>5</v>
      </c>
      <c r="C30" s="179">
        <v>6480</v>
      </c>
    </row>
    <row r="31" spans="1:3" ht="21" customHeight="1" thickBot="1">
      <c r="A31" s="177" t="s">
        <v>13</v>
      </c>
      <c r="B31" s="178" t="s">
        <v>43</v>
      </c>
      <c r="C31" s="179">
        <v>1750</v>
      </c>
    </row>
    <row r="32" spans="1:3" ht="35.25" customHeight="1" thickBot="1">
      <c r="A32" s="102"/>
      <c r="B32" s="117" t="s">
        <v>47</v>
      </c>
      <c r="C32" s="104">
        <f>SUM(C29)</f>
        <v>8230</v>
      </c>
    </row>
    <row r="33" ht="17.25" customHeight="1">
      <c r="B33" s="151"/>
    </row>
    <row r="34" spans="1:3" ht="24.75" customHeight="1">
      <c r="A34" s="107"/>
      <c r="B34" s="28"/>
      <c r="C34" s="108" t="s">
        <v>41</v>
      </c>
    </row>
    <row r="35" spans="1:3" ht="24.75" customHeight="1">
      <c r="A35" s="109"/>
      <c r="B35" s="110" t="s">
        <v>88</v>
      </c>
      <c r="C35" s="111">
        <f>SUM(C36:C37)</f>
        <v>20</v>
      </c>
    </row>
    <row r="36" spans="1:3" ht="24.75" customHeight="1">
      <c r="A36" s="668"/>
      <c r="B36" s="112" t="s">
        <v>105</v>
      </c>
      <c r="C36" s="113">
        <v>14</v>
      </c>
    </row>
    <row r="37" spans="1:3" ht="24.75" customHeight="1">
      <c r="A37" s="669"/>
      <c r="B37" s="112" t="s">
        <v>106</v>
      </c>
      <c r="C37" s="113">
        <v>6</v>
      </c>
    </row>
  </sheetData>
  <sheetProtection/>
  <protectedRanges>
    <protectedRange sqref="A21:B22 A2:B6 A25:B32 A8:B18" name="Tartom?ny35_1"/>
    <protectedRange sqref="C30:C31 C5:C6 C13:C15" name="Tartom?ny1_1"/>
    <protectedRange sqref="C18 C9:C10 C26:C27" name="Tartom?ny3_1"/>
    <protectedRange sqref="A23:B23" name="Tartom?ny35_1_1"/>
    <protectedRange sqref="C23" name="Tartom?ny1_1_1"/>
    <protectedRange sqref="A24:B24" name="Tartom?ny35_1_2"/>
    <protectedRange sqref="C24" name="Tartom?ny1_1_2"/>
    <protectedRange sqref="A7:B7" name="Tartom?ny35_1_3"/>
  </protectedRanges>
  <mergeCells count="1">
    <mergeCell ref="A36:A37"/>
  </mergeCells>
  <printOptions horizontalCentered="1"/>
  <pageMargins left="0.2953125" right="0.36" top="0.984251968503937" bottom="0.5653125" header="0.31496062992125984" footer="0.31496062992125984"/>
  <pageSetup horizontalDpi="200" verticalDpi="200" orientation="portrait" paperSize="9" scale="81" r:id="rId1"/>
  <headerFooter alignWithMargins="0">
    <oddHeader>&amp;L&amp;"Times New Roman,Dőlt"&amp;12 12. melléklet  a 2/2016. (II.17.) önkormányzati rendelethez&amp;C&amp;"Times New Roman,Félkövér"
TÁBORFALVAI POLGÁRMESTERI HIVATAL 
KÖTELEZŐ, -ÖNKÉNT VÁLLALT ÁS ÁLLAMI FELADATOK BEVÉTELEI ÉS KIADÁSAI</oddHeader>
    <oddFooter>&amp;C&amp;"Times New Roman,Normál"&amp;12Táborfalva Nagyközség Önkormányzat 2016. évi költségvetési rendelete</oddFooter>
  </headerFooter>
  <colBreaks count="1" manualBreakCount="1">
    <brk id="4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3:E24"/>
  <sheetViews>
    <sheetView view="pageLayout" zoomScale="90" zoomScaleSheetLayoutView="90" zoomScalePageLayoutView="90" workbookViewId="0" topLeftCell="A6">
      <selection activeCell="C24" sqref="C24"/>
    </sheetView>
  </sheetViews>
  <sheetFormatPr defaultColWidth="11.7109375" defaultRowHeight="12.75"/>
  <cols>
    <col min="1" max="1" width="63.00390625" style="2" customWidth="1"/>
    <col min="2" max="2" width="12.7109375" style="3" customWidth="1"/>
    <col min="3" max="3" width="61.00390625" style="1" customWidth="1"/>
    <col min="4" max="4" width="12.7109375" style="1" customWidth="1"/>
    <col min="5" max="16384" width="11.7109375" style="1" customWidth="1"/>
  </cols>
  <sheetData>
    <row r="3" spans="1:4" ht="21" customHeight="1">
      <c r="A3" s="666" t="s">
        <v>150</v>
      </c>
      <c r="B3" s="666"/>
      <c r="C3" s="666"/>
      <c r="D3" s="666"/>
    </row>
    <row r="4" spans="1:4" ht="21" customHeight="1">
      <c r="A4" s="91"/>
      <c r="B4" s="91"/>
      <c r="C4" s="91"/>
      <c r="D4" s="91"/>
    </row>
    <row r="5" spans="1:4" ht="21" customHeight="1">
      <c r="A5" s="91"/>
      <c r="B5" s="91"/>
      <c r="C5" s="91"/>
      <c r="D5" s="91"/>
    </row>
    <row r="6" spans="1:4" ht="30.75" customHeight="1" thickBot="1">
      <c r="A6" s="667"/>
      <c r="B6" s="667"/>
      <c r="C6" s="670"/>
      <c r="D6" s="667"/>
    </row>
    <row r="7" spans="1:4" ht="63.75" customHeight="1" thickBot="1">
      <c r="A7" s="39" t="s">
        <v>6</v>
      </c>
      <c r="B7" s="280" t="s">
        <v>37</v>
      </c>
      <c r="C7" s="293" t="s">
        <v>7</v>
      </c>
      <c r="D7" s="295" t="s">
        <v>37</v>
      </c>
    </row>
    <row r="8" spans="1:5" s="9" customFormat="1" ht="31.5" customHeight="1" thickBot="1">
      <c r="A8" s="50" t="s">
        <v>8</v>
      </c>
      <c r="B8" s="279">
        <f>SUM(B11,B10,B9)</f>
        <v>66450</v>
      </c>
      <c r="C8" s="294" t="s">
        <v>9</v>
      </c>
      <c r="D8" s="296">
        <f>SUM(D9:D12)</f>
        <v>66450</v>
      </c>
      <c r="E8" s="274"/>
    </row>
    <row r="9" spans="1:5" s="10" customFormat="1" ht="21" customHeight="1">
      <c r="A9" s="175" t="s">
        <v>188</v>
      </c>
      <c r="B9" s="49">
        <v>100</v>
      </c>
      <c r="C9" s="282" t="s">
        <v>141</v>
      </c>
      <c r="D9" s="287">
        <v>45394</v>
      </c>
      <c r="E9" s="269"/>
    </row>
    <row r="10" spans="1:5" s="10" customFormat="1" ht="21" customHeight="1">
      <c r="A10" s="175" t="s">
        <v>189</v>
      </c>
      <c r="B10" s="49">
        <v>762</v>
      </c>
      <c r="C10" s="267" t="s">
        <v>142</v>
      </c>
      <c r="D10" s="288">
        <v>12133</v>
      </c>
      <c r="E10" s="275"/>
    </row>
    <row r="11" spans="1:4" s="10" customFormat="1" ht="21" customHeight="1">
      <c r="A11" s="170" t="s">
        <v>132</v>
      </c>
      <c r="B11" s="171">
        <f>SUM(B12:B14)</f>
        <v>65588</v>
      </c>
      <c r="C11" s="267" t="s">
        <v>196</v>
      </c>
      <c r="D11" s="289">
        <v>8923</v>
      </c>
    </row>
    <row r="12" spans="1:5" s="10" customFormat="1" ht="21" customHeight="1">
      <c r="A12" s="175" t="s">
        <v>187</v>
      </c>
      <c r="B12" s="49">
        <v>42365</v>
      </c>
      <c r="C12" s="267"/>
      <c r="D12" s="288"/>
      <c r="E12" s="275"/>
    </row>
    <row r="13" spans="1:4" s="9" customFormat="1" ht="21" customHeight="1" thickBot="1">
      <c r="A13" s="175" t="s">
        <v>151</v>
      </c>
      <c r="B13" s="49">
        <v>23223</v>
      </c>
      <c r="C13" s="281"/>
      <c r="D13" s="290"/>
    </row>
    <row r="14" spans="1:5" s="9" customFormat="1" ht="31.5" customHeight="1" thickBot="1">
      <c r="A14" s="51" t="s">
        <v>10</v>
      </c>
      <c r="B14" s="278">
        <f>SUM(B15:B17)</f>
        <v>0</v>
      </c>
      <c r="C14" s="297" t="s">
        <v>11</v>
      </c>
      <c r="D14" s="298">
        <f>SUM(D15:D18)</f>
        <v>0</v>
      </c>
      <c r="E14" s="274"/>
    </row>
    <row r="15" spans="1:4" s="9" customFormat="1" ht="21" customHeight="1">
      <c r="A15" s="172"/>
      <c r="B15" s="277"/>
      <c r="C15" s="284"/>
      <c r="D15" s="287"/>
    </row>
    <row r="16" spans="1:5" s="9" customFormat="1" ht="21" customHeight="1">
      <c r="A16" s="172"/>
      <c r="B16" s="277"/>
      <c r="C16" s="267"/>
      <c r="D16" s="288"/>
      <c r="E16" s="276"/>
    </row>
    <row r="17" spans="1:4" s="9" customFormat="1" ht="21" customHeight="1">
      <c r="A17" s="170"/>
      <c r="B17" s="173"/>
      <c r="C17" s="267"/>
      <c r="D17" s="289"/>
    </row>
    <row r="18" spans="1:5" s="9" customFormat="1" ht="21" customHeight="1" thickBot="1">
      <c r="A18" s="40"/>
      <c r="B18" s="174"/>
      <c r="C18" s="285"/>
      <c r="D18" s="291"/>
      <c r="E18" s="273"/>
    </row>
    <row r="19" spans="1:4" s="9" customFormat="1" ht="31.5" customHeight="1" thickBot="1">
      <c r="A19" s="51" t="s">
        <v>3</v>
      </c>
      <c r="B19" s="278">
        <f>SUM(B8,B14)</f>
        <v>66450</v>
      </c>
      <c r="C19" s="286" t="s">
        <v>47</v>
      </c>
      <c r="D19" s="292">
        <f>SUM(D8,D14)</f>
        <v>66450</v>
      </c>
    </row>
    <row r="20" spans="1:5" ht="12.75" hidden="1">
      <c r="A20" s="52"/>
      <c r="B20" s="53"/>
      <c r="C20" s="54"/>
      <c r="D20" s="55"/>
      <c r="E20" s="9"/>
    </row>
    <row r="21" spans="1:4" ht="12.75" hidden="1">
      <c r="A21" s="56"/>
      <c r="B21" s="53" t="s">
        <v>20</v>
      </c>
      <c r="C21" s="55"/>
      <c r="D21" s="57" t="s">
        <v>20</v>
      </c>
    </row>
    <row r="22" spans="1:4" ht="12.75" hidden="1">
      <c r="A22" s="56"/>
      <c r="B22" s="53" t="s">
        <v>20</v>
      </c>
      <c r="C22" s="55"/>
      <c r="D22" s="57" t="s">
        <v>20</v>
      </c>
    </row>
    <row r="23" spans="1:4" ht="12.75">
      <c r="A23" s="56"/>
      <c r="B23" s="53"/>
      <c r="C23" s="283"/>
      <c r="D23" s="58"/>
    </row>
    <row r="24" spans="3:4" ht="12.75">
      <c r="C24" s="21"/>
      <c r="D24" s="21"/>
    </row>
  </sheetData>
  <sheetProtection/>
  <protectedRanges>
    <protectedRange sqref="A12:A13 A9:A10" name="Tartom?ny35_1"/>
  </protectedRanges>
  <mergeCells count="2">
    <mergeCell ref="A3:D3"/>
    <mergeCell ref="A6:D6"/>
  </mergeCells>
  <printOptions horizontalCentered="1"/>
  <pageMargins left="0.3937007874015748" right="0.3937007874015748" top="1.56" bottom="0.3937007874015748" header="0.2755905511811024" footer="0.2755905511811024"/>
  <pageSetup horizontalDpi="600" verticalDpi="600" orientation="portrait" paperSize="9" scale="65" r:id="rId1"/>
  <headerFooter>
    <oddHeader>&amp;L&amp;"Times New Roman,Dőlt"&amp;12 13. melléklet  a 2/2016. (II.17.) önkormányzati rendelethez</oddHeader>
    <oddFooter>&amp;L&amp;"Times New Roman,Normál"&amp;12                                                                        Táborfalva Nagyközség Önkormányzat 2016. évi költségvetési rendelete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N15"/>
  <sheetViews>
    <sheetView view="pageLayout" zoomScaleSheetLayoutView="100" workbookViewId="0" topLeftCell="A7">
      <selection activeCell="A18" sqref="A18"/>
    </sheetView>
  </sheetViews>
  <sheetFormatPr defaultColWidth="9.140625" defaultRowHeight="12.75"/>
  <cols>
    <col min="1" max="1" width="43.57421875" style="166" customWidth="1"/>
    <col min="2" max="9" width="9.8515625" style="153" customWidth="1"/>
    <col min="10" max="10" width="12.421875" style="153" customWidth="1"/>
    <col min="11" max="11" width="9.8515625" style="153" customWidth="1"/>
    <col min="12" max="12" width="10.7109375" style="153" customWidth="1"/>
    <col min="13" max="13" width="11.28125" style="153" customWidth="1"/>
    <col min="14" max="14" width="10.140625" style="168" customWidth="1"/>
    <col min="15" max="16384" width="9.140625" style="153" customWidth="1"/>
  </cols>
  <sheetData>
    <row r="1" spans="1:14" ht="15.75">
      <c r="A1" s="671"/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</row>
    <row r="2" spans="1:14" ht="15.75">
      <c r="A2" s="154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6"/>
    </row>
    <row r="3" spans="1:14" ht="16.5" thickBot="1">
      <c r="A3" s="673"/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</row>
    <row r="4" spans="1:14" s="160" customFormat="1" ht="24.75" customHeight="1">
      <c r="A4" s="157"/>
      <c r="B4" s="158" t="s">
        <v>111</v>
      </c>
      <c r="C4" s="158" t="s">
        <v>112</v>
      </c>
      <c r="D4" s="158" t="s">
        <v>113</v>
      </c>
      <c r="E4" s="158" t="s">
        <v>114</v>
      </c>
      <c r="F4" s="158" t="s">
        <v>115</v>
      </c>
      <c r="G4" s="158" t="s">
        <v>116</v>
      </c>
      <c r="H4" s="158" t="s">
        <v>117</v>
      </c>
      <c r="I4" s="158" t="s">
        <v>118</v>
      </c>
      <c r="J4" s="158" t="s">
        <v>119</v>
      </c>
      <c r="K4" s="158" t="s">
        <v>120</v>
      </c>
      <c r="L4" s="158" t="s">
        <v>121</v>
      </c>
      <c r="M4" s="158" t="s">
        <v>122</v>
      </c>
      <c r="N4" s="159" t="s">
        <v>123</v>
      </c>
    </row>
    <row r="5" spans="1:14" s="161" customFormat="1" ht="24.75" customHeight="1">
      <c r="A5" s="675" t="s">
        <v>124</v>
      </c>
      <c r="B5" s="676"/>
      <c r="C5" s="676"/>
      <c r="D5" s="676"/>
      <c r="E5" s="676"/>
      <c r="F5" s="676"/>
      <c r="G5" s="676"/>
      <c r="H5" s="676"/>
      <c r="I5" s="676"/>
      <c r="J5" s="676"/>
      <c r="K5" s="676"/>
      <c r="L5" s="676"/>
      <c r="M5" s="676"/>
      <c r="N5" s="677"/>
    </row>
    <row r="6" spans="1:14" s="161" customFormat="1" ht="24.75" customHeight="1">
      <c r="A6" s="169" t="s">
        <v>125</v>
      </c>
      <c r="B6" s="162">
        <v>64</v>
      </c>
      <c r="C6" s="162">
        <v>64</v>
      </c>
      <c r="D6" s="162">
        <v>64</v>
      </c>
      <c r="E6" s="162">
        <v>64</v>
      </c>
      <c r="F6" s="162">
        <v>82</v>
      </c>
      <c r="G6" s="162">
        <v>83</v>
      </c>
      <c r="H6" s="162">
        <v>83</v>
      </c>
      <c r="I6" s="162">
        <v>83</v>
      </c>
      <c r="J6" s="162">
        <v>83</v>
      </c>
      <c r="K6" s="162">
        <v>64</v>
      </c>
      <c r="L6" s="162">
        <v>64</v>
      </c>
      <c r="M6" s="162">
        <v>64</v>
      </c>
      <c r="N6" s="163">
        <f>SUM(B6:M6)</f>
        <v>862</v>
      </c>
    </row>
    <row r="7" spans="1:14" s="161" customFormat="1" ht="24.75" customHeight="1">
      <c r="A7" s="164" t="s">
        <v>132</v>
      </c>
      <c r="B7" s="162">
        <v>5466</v>
      </c>
      <c r="C7" s="162">
        <v>5465</v>
      </c>
      <c r="D7" s="162">
        <v>5466</v>
      </c>
      <c r="E7" s="162">
        <v>5465</v>
      </c>
      <c r="F7" s="162">
        <v>5466</v>
      </c>
      <c r="G7" s="162">
        <v>5466</v>
      </c>
      <c r="H7" s="162">
        <v>5465</v>
      </c>
      <c r="I7" s="162">
        <v>5466</v>
      </c>
      <c r="J7" s="162">
        <v>5466</v>
      </c>
      <c r="K7" s="162">
        <v>5466</v>
      </c>
      <c r="L7" s="162">
        <v>5465</v>
      </c>
      <c r="M7" s="162">
        <v>5466</v>
      </c>
      <c r="N7" s="163">
        <f>SUM(B7:M7)</f>
        <v>65588</v>
      </c>
    </row>
    <row r="8" spans="1:14" s="161" customFormat="1" ht="24.75" customHeight="1" thickBot="1">
      <c r="A8" s="164" t="s">
        <v>183</v>
      </c>
      <c r="B8" s="162">
        <v>0</v>
      </c>
      <c r="C8" s="162">
        <v>0</v>
      </c>
      <c r="D8" s="162">
        <v>0</v>
      </c>
      <c r="E8" s="162">
        <v>0</v>
      </c>
      <c r="F8" s="162">
        <v>0</v>
      </c>
      <c r="G8" s="162">
        <v>0</v>
      </c>
      <c r="H8" s="162">
        <v>0</v>
      </c>
      <c r="I8" s="162">
        <v>0</v>
      </c>
      <c r="J8" s="162">
        <v>0</v>
      </c>
      <c r="K8" s="162">
        <v>0</v>
      </c>
      <c r="L8" s="162">
        <v>0</v>
      </c>
      <c r="M8" s="162">
        <v>0</v>
      </c>
      <c r="N8" s="163">
        <f>SUM(B8:M8)</f>
        <v>0</v>
      </c>
    </row>
    <row r="9" spans="1:14" s="161" customFormat="1" ht="24.75" customHeight="1" thickBot="1">
      <c r="A9" s="257" t="s">
        <v>0</v>
      </c>
      <c r="B9" s="258">
        <f aca="true" t="shared" si="0" ref="B9:N9">SUM(B6:B7)</f>
        <v>5530</v>
      </c>
      <c r="C9" s="258">
        <f t="shared" si="0"/>
        <v>5529</v>
      </c>
      <c r="D9" s="258">
        <f t="shared" si="0"/>
        <v>5530</v>
      </c>
      <c r="E9" s="258">
        <f t="shared" si="0"/>
        <v>5529</v>
      </c>
      <c r="F9" s="258">
        <f t="shared" si="0"/>
        <v>5548</v>
      </c>
      <c r="G9" s="258">
        <f t="shared" si="0"/>
        <v>5549</v>
      </c>
      <c r="H9" s="258">
        <f t="shared" si="0"/>
        <v>5548</v>
      </c>
      <c r="I9" s="258">
        <f t="shared" si="0"/>
        <v>5549</v>
      </c>
      <c r="J9" s="258">
        <f t="shared" si="0"/>
        <v>5549</v>
      </c>
      <c r="K9" s="258">
        <f t="shared" si="0"/>
        <v>5530</v>
      </c>
      <c r="L9" s="258">
        <f t="shared" si="0"/>
        <v>5529</v>
      </c>
      <c r="M9" s="258">
        <f t="shared" si="0"/>
        <v>5530</v>
      </c>
      <c r="N9" s="259">
        <f t="shared" si="0"/>
        <v>66450</v>
      </c>
    </row>
    <row r="10" spans="1:14" s="161" customFormat="1" ht="24.75" customHeight="1">
      <c r="A10" s="675" t="s">
        <v>127</v>
      </c>
      <c r="B10" s="676"/>
      <c r="C10" s="676"/>
      <c r="D10" s="676"/>
      <c r="E10" s="676"/>
      <c r="F10" s="676"/>
      <c r="G10" s="676"/>
      <c r="H10" s="676"/>
      <c r="I10" s="676"/>
      <c r="J10" s="676"/>
      <c r="K10" s="676"/>
      <c r="L10" s="676"/>
      <c r="M10" s="676"/>
      <c r="N10" s="677"/>
    </row>
    <row r="11" spans="1:14" s="161" customFormat="1" ht="24.75" customHeight="1">
      <c r="A11" s="165" t="s">
        <v>128</v>
      </c>
      <c r="B11" s="162">
        <v>4794</v>
      </c>
      <c r="C11" s="162">
        <v>4793</v>
      </c>
      <c r="D11" s="162">
        <v>4794</v>
      </c>
      <c r="E11" s="162">
        <v>4794</v>
      </c>
      <c r="F11" s="162">
        <v>4794</v>
      </c>
      <c r="G11" s="162">
        <v>4794</v>
      </c>
      <c r="H11" s="162">
        <v>4794</v>
      </c>
      <c r="I11" s="162">
        <v>4794</v>
      </c>
      <c r="J11" s="162">
        <v>4794</v>
      </c>
      <c r="K11" s="162">
        <v>4794</v>
      </c>
      <c r="L11" s="162">
        <v>4794</v>
      </c>
      <c r="M11" s="162">
        <v>4794</v>
      </c>
      <c r="N11" s="163">
        <f>SUM(B11:M11)</f>
        <v>57527</v>
      </c>
    </row>
    <row r="12" spans="1:14" s="161" customFormat="1" ht="24.75" customHeight="1">
      <c r="A12" s="152" t="s">
        <v>195</v>
      </c>
      <c r="B12" s="162">
        <v>744</v>
      </c>
      <c r="C12" s="162">
        <v>743</v>
      </c>
      <c r="D12" s="162">
        <v>743</v>
      </c>
      <c r="E12" s="162">
        <v>743</v>
      </c>
      <c r="F12" s="162">
        <v>743</v>
      </c>
      <c r="G12" s="162">
        <v>743</v>
      </c>
      <c r="H12" s="162">
        <v>743</v>
      </c>
      <c r="I12" s="162">
        <v>743</v>
      </c>
      <c r="J12" s="162">
        <v>743</v>
      </c>
      <c r="K12" s="162">
        <v>745</v>
      </c>
      <c r="L12" s="162">
        <v>745</v>
      </c>
      <c r="M12" s="162">
        <v>745</v>
      </c>
      <c r="N12" s="163">
        <f>SUM(B12:M12)</f>
        <v>8923</v>
      </c>
    </row>
    <row r="13" spans="1:14" s="161" customFormat="1" ht="24.75" customHeight="1" thickBot="1">
      <c r="A13" s="152" t="s">
        <v>190</v>
      </c>
      <c r="B13" s="162">
        <v>0</v>
      </c>
      <c r="C13" s="162">
        <v>0</v>
      </c>
      <c r="D13" s="162">
        <v>0</v>
      </c>
      <c r="E13" s="162">
        <v>0</v>
      </c>
      <c r="F13" s="162">
        <v>0</v>
      </c>
      <c r="G13" s="162">
        <v>0</v>
      </c>
      <c r="H13" s="162">
        <v>0</v>
      </c>
      <c r="I13" s="162">
        <v>0</v>
      </c>
      <c r="J13" s="162">
        <v>0</v>
      </c>
      <c r="K13" s="162">
        <v>0</v>
      </c>
      <c r="L13" s="162">
        <v>0</v>
      </c>
      <c r="M13" s="162">
        <v>0</v>
      </c>
      <c r="N13" s="163">
        <f>SUM(B13:M13)</f>
        <v>0</v>
      </c>
    </row>
    <row r="14" spans="1:14" s="161" customFormat="1" ht="24.75" customHeight="1" thickBot="1">
      <c r="A14" s="257" t="s">
        <v>0</v>
      </c>
      <c r="B14" s="258">
        <f aca="true" t="shared" si="1" ref="B14:M14">SUM(B11:B12)</f>
        <v>5538</v>
      </c>
      <c r="C14" s="258">
        <f t="shared" si="1"/>
        <v>5536</v>
      </c>
      <c r="D14" s="258">
        <f t="shared" si="1"/>
        <v>5537</v>
      </c>
      <c r="E14" s="258">
        <f t="shared" si="1"/>
        <v>5537</v>
      </c>
      <c r="F14" s="258">
        <f t="shared" si="1"/>
        <v>5537</v>
      </c>
      <c r="G14" s="258">
        <f t="shared" si="1"/>
        <v>5537</v>
      </c>
      <c r="H14" s="258">
        <f t="shared" si="1"/>
        <v>5537</v>
      </c>
      <c r="I14" s="258">
        <f t="shared" si="1"/>
        <v>5537</v>
      </c>
      <c r="J14" s="258">
        <f t="shared" si="1"/>
        <v>5537</v>
      </c>
      <c r="K14" s="258">
        <f t="shared" si="1"/>
        <v>5539</v>
      </c>
      <c r="L14" s="258">
        <f t="shared" si="1"/>
        <v>5539</v>
      </c>
      <c r="M14" s="258">
        <f t="shared" si="1"/>
        <v>5539</v>
      </c>
      <c r="N14" s="259">
        <f>SUM(B14:M14)</f>
        <v>66450</v>
      </c>
    </row>
    <row r="15" spans="1:14" s="161" customFormat="1" ht="24.75" customHeight="1">
      <c r="A15" s="166" t="s">
        <v>20</v>
      </c>
      <c r="N15" s="167" t="s">
        <v>20</v>
      </c>
    </row>
  </sheetData>
  <sheetProtection/>
  <mergeCells count="4">
    <mergeCell ref="A1:N1"/>
    <mergeCell ref="A3:N3"/>
    <mergeCell ref="A5:N5"/>
    <mergeCell ref="A10:N10"/>
  </mergeCells>
  <printOptions horizontalCentered="1"/>
  <pageMargins left="0.2362204724409449" right="0.1968503937007874" top="1.61" bottom="0.5118110236220472" header="0.2755905511811024" footer="0.2755905511811024"/>
  <pageSetup horizontalDpi="600" verticalDpi="600" orientation="landscape" paperSize="9" scale="78" r:id="rId1"/>
  <headerFooter alignWithMargins="0">
    <oddHeader>&amp;L&amp;"Times New Roman,Dőlt"&amp;12 14. melléklet a 2/2016. (II.17.) önkormányzati rendelethez&amp;C&amp;"Times New Roman,Félkövér"&amp;12
TÁBORFALVAI POLGÁRMESTERI HIVATAL 
ELŐIRÁNYZAT FELHASZNÁLÁSI ÜTEMTERVE&amp;R&amp;"Times New Roman,Dőlt"&amp;12Adatok ezer Ft-ban</oddHeader>
    <oddFooter>&amp;C&amp;9Táborfalva Nagyközség Önkormányzat 2016. évi költségvetési rendelete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K37"/>
  <sheetViews>
    <sheetView zoomScaleSheetLayoutView="100" workbookViewId="0" topLeftCell="A16">
      <selection activeCell="F10" sqref="F10"/>
    </sheetView>
  </sheetViews>
  <sheetFormatPr defaultColWidth="9.140625" defaultRowHeight="24.75" customHeight="1"/>
  <cols>
    <col min="1" max="1" width="6.8515625" style="18" customWidth="1"/>
    <col min="2" max="2" width="84.57421875" style="19" customWidth="1"/>
    <col min="3" max="3" width="13.28125" style="25" customWidth="1"/>
    <col min="4" max="4" width="4.7109375" style="4" customWidth="1"/>
    <col min="5" max="16384" width="9.140625" style="4" customWidth="1"/>
  </cols>
  <sheetData>
    <row r="1" ht="24.75" customHeight="1">
      <c r="D1" s="47"/>
    </row>
    <row r="2" spans="1:4" s="11" customFormat="1" ht="42.75" customHeight="1" thickBot="1">
      <c r="A2" s="48"/>
      <c r="B2" s="82" t="s">
        <v>91</v>
      </c>
      <c r="C2" s="83" t="s">
        <v>27</v>
      </c>
      <c r="D2" s="65"/>
    </row>
    <row r="3" spans="1:4" s="12" customFormat="1" ht="27.75" customHeight="1" thickTop="1">
      <c r="A3" s="81" t="s">
        <v>22</v>
      </c>
      <c r="B3" s="80" t="s">
        <v>23</v>
      </c>
      <c r="C3" s="77">
        <f>SUM(C4,C5,C6)</f>
        <v>83745</v>
      </c>
      <c r="D3" s="44"/>
    </row>
    <row r="4" spans="1:4" s="13" customFormat="1" ht="21" customHeight="1">
      <c r="A4" s="183" t="s">
        <v>62</v>
      </c>
      <c r="B4" s="178" t="s">
        <v>192</v>
      </c>
      <c r="C4" s="179">
        <v>25</v>
      </c>
      <c r="D4" s="43"/>
    </row>
    <row r="5" spans="1:4" s="13" customFormat="1" ht="21" customHeight="1">
      <c r="A5" s="183" t="s">
        <v>62</v>
      </c>
      <c r="B5" s="178" t="s">
        <v>191</v>
      </c>
      <c r="C5" s="179">
        <v>240</v>
      </c>
      <c r="D5" s="43"/>
    </row>
    <row r="6" spans="1:4" s="262" customFormat="1" ht="21" customHeight="1">
      <c r="A6" s="260" t="s">
        <v>12</v>
      </c>
      <c r="B6" s="115" t="s">
        <v>93</v>
      </c>
      <c r="C6" s="116">
        <f>SUM(C7:C10)</f>
        <v>83480</v>
      </c>
      <c r="D6" s="261"/>
    </row>
    <row r="7" spans="1:4" s="13" customFormat="1" ht="21" customHeight="1">
      <c r="A7" s="183" t="s">
        <v>62</v>
      </c>
      <c r="B7" s="178" t="s">
        <v>193</v>
      </c>
      <c r="C7" s="179">
        <v>9040</v>
      </c>
      <c r="D7" s="43"/>
    </row>
    <row r="8" spans="1:4" s="13" customFormat="1" ht="21" customHeight="1">
      <c r="A8" s="183" t="s">
        <v>62</v>
      </c>
      <c r="B8" s="181" t="s">
        <v>203</v>
      </c>
      <c r="C8" s="182">
        <v>56590</v>
      </c>
      <c r="D8" s="43"/>
    </row>
    <row r="9" spans="1:4" s="13" customFormat="1" ht="21" customHeight="1">
      <c r="A9" s="183" t="s">
        <v>62</v>
      </c>
      <c r="B9" s="181" t="s">
        <v>194</v>
      </c>
      <c r="C9" s="182">
        <v>4831</v>
      </c>
      <c r="D9" s="43"/>
    </row>
    <row r="10" spans="1:4" s="13" customFormat="1" ht="21" customHeight="1">
      <c r="A10" s="183" t="s">
        <v>62</v>
      </c>
      <c r="B10" s="181" t="s">
        <v>86</v>
      </c>
      <c r="C10" s="182">
        <v>13019</v>
      </c>
      <c r="D10" s="43"/>
    </row>
    <row r="11" spans="1:4" s="15" customFormat="1" ht="27.75" customHeight="1" thickBot="1">
      <c r="A11" s="106" t="s">
        <v>24</v>
      </c>
      <c r="B11" s="105" t="s">
        <v>61</v>
      </c>
      <c r="C11" s="77">
        <v>0</v>
      </c>
      <c r="D11" s="42"/>
    </row>
    <row r="12" spans="1:4" s="11" customFormat="1" ht="42.75" customHeight="1" thickBot="1">
      <c r="A12" s="102"/>
      <c r="B12" s="103" t="s">
        <v>3</v>
      </c>
      <c r="C12" s="104">
        <f>SUM(C3,C11)</f>
        <v>83745</v>
      </c>
      <c r="D12" s="65"/>
    </row>
    <row r="13" spans="1:6" s="15" customFormat="1" ht="15" customHeight="1">
      <c r="A13" s="96"/>
      <c r="B13" s="97"/>
      <c r="C13" s="98"/>
      <c r="D13" s="42"/>
      <c r="F13" s="23"/>
    </row>
    <row r="14" spans="1:6" s="15" customFormat="1" ht="15" customHeight="1">
      <c r="A14" s="96"/>
      <c r="B14" s="97"/>
      <c r="C14" s="98"/>
      <c r="D14" s="42"/>
      <c r="F14" s="23"/>
    </row>
    <row r="15" spans="1:6" s="15" customFormat="1" ht="15" customHeight="1">
      <c r="A15" s="96"/>
      <c r="B15" s="97"/>
      <c r="C15" s="98"/>
      <c r="D15" s="42"/>
      <c r="F15" s="23"/>
    </row>
    <row r="16" spans="1:6" s="15" customFormat="1" ht="15" customHeight="1">
      <c r="A16" s="96"/>
      <c r="B16" s="97"/>
      <c r="C16" s="98"/>
      <c r="D16" s="42"/>
      <c r="F16" s="23"/>
    </row>
    <row r="17" spans="1:6" s="15" customFormat="1" ht="15" customHeight="1">
      <c r="A17" s="96"/>
      <c r="B17" s="97"/>
      <c r="C17" s="98"/>
      <c r="D17" s="42"/>
      <c r="F17" s="23"/>
    </row>
    <row r="18" spans="1:6" s="15" customFormat="1" ht="15" customHeight="1">
      <c r="A18" s="96"/>
      <c r="B18" s="97"/>
      <c r="C18" s="98"/>
      <c r="D18" s="42"/>
      <c r="F18" s="23"/>
    </row>
    <row r="19" spans="1:4" s="15" customFormat="1" ht="19.5" customHeight="1">
      <c r="A19" s="96"/>
      <c r="B19" s="97"/>
      <c r="C19" s="98"/>
      <c r="D19" s="42"/>
    </row>
    <row r="20" spans="1:4" s="15" customFormat="1" ht="15" customHeight="1">
      <c r="A20" s="99"/>
      <c r="B20" s="100"/>
      <c r="C20" s="101"/>
      <c r="D20" s="42"/>
    </row>
    <row r="21" spans="1:4" s="11" customFormat="1" ht="42.75" customHeight="1" thickBot="1">
      <c r="A21" s="48"/>
      <c r="B21" s="82" t="s">
        <v>92</v>
      </c>
      <c r="C21" s="83" t="s">
        <v>27</v>
      </c>
      <c r="D21" s="65"/>
    </row>
    <row r="22" spans="1:4" s="15" customFormat="1" ht="28.5" customHeight="1" thickTop="1">
      <c r="A22" s="81" t="s">
        <v>22</v>
      </c>
      <c r="B22" s="80" t="s">
        <v>45</v>
      </c>
      <c r="C22" s="77">
        <f>SUM(C28,C25,C24,C23)</f>
        <v>83745</v>
      </c>
      <c r="D22" s="42"/>
    </row>
    <row r="23" spans="1:4" s="13" customFormat="1" ht="21" customHeight="1">
      <c r="A23" s="177" t="s">
        <v>12</v>
      </c>
      <c r="B23" s="178" t="s">
        <v>5</v>
      </c>
      <c r="C23" s="179">
        <v>52984</v>
      </c>
      <c r="D23" s="43"/>
    </row>
    <row r="24" spans="1:4" s="13" customFormat="1" ht="21" customHeight="1">
      <c r="A24" s="177" t="s">
        <v>13</v>
      </c>
      <c r="B24" s="178" t="s">
        <v>43</v>
      </c>
      <c r="C24" s="179">
        <v>13842</v>
      </c>
      <c r="D24" s="43"/>
    </row>
    <row r="25" spans="1:4" s="13" customFormat="1" ht="21" customHeight="1">
      <c r="A25" s="177" t="s">
        <v>14</v>
      </c>
      <c r="B25" s="178" t="s">
        <v>36</v>
      </c>
      <c r="C25" s="179">
        <f>SUM(C26:C27)</f>
        <v>5998</v>
      </c>
      <c r="D25" s="43"/>
    </row>
    <row r="26" spans="1:4" s="13" customFormat="1" ht="13.5" customHeight="1">
      <c r="A26" s="180"/>
      <c r="B26" s="137" t="s">
        <v>198</v>
      </c>
      <c r="C26" s="265">
        <v>2798</v>
      </c>
      <c r="D26" s="43"/>
    </row>
    <row r="27" spans="1:4" s="13" customFormat="1" ht="13.5" customHeight="1">
      <c r="A27" s="180"/>
      <c r="B27" s="137" t="s">
        <v>199</v>
      </c>
      <c r="C27" s="265">
        <v>3200</v>
      </c>
      <c r="D27" s="43"/>
    </row>
    <row r="28" spans="1:4" s="13" customFormat="1" ht="21" customHeight="1">
      <c r="A28" s="180" t="s">
        <v>15</v>
      </c>
      <c r="B28" s="181" t="s">
        <v>197</v>
      </c>
      <c r="C28" s="264">
        <v>10921</v>
      </c>
      <c r="D28" s="43"/>
    </row>
    <row r="29" spans="1:4" s="15" customFormat="1" ht="27.75" customHeight="1" thickBot="1">
      <c r="A29" s="106" t="s">
        <v>24</v>
      </c>
      <c r="B29" s="105" t="s">
        <v>46</v>
      </c>
      <c r="C29" s="77">
        <v>0</v>
      </c>
      <c r="D29" s="42"/>
    </row>
    <row r="30" spans="1:4" s="11" customFormat="1" ht="42.75" customHeight="1" thickBot="1">
      <c r="A30" s="102"/>
      <c r="B30" s="117" t="s">
        <v>47</v>
      </c>
      <c r="C30" s="104">
        <f>SUM(C22,C29)</f>
        <v>83745</v>
      </c>
      <c r="D30" s="65"/>
    </row>
    <row r="31" spans="1:11" s="14" customFormat="1" ht="0.75" customHeight="1">
      <c r="A31" s="72" t="s">
        <v>17</v>
      </c>
      <c r="B31" s="119"/>
      <c r="C31" s="76"/>
      <c r="D31" s="41"/>
      <c r="K31" s="74"/>
    </row>
    <row r="32" spans="1:5" s="15" customFormat="1" ht="22.5" customHeight="1">
      <c r="A32" s="42"/>
      <c r="B32" s="42"/>
      <c r="C32" s="118"/>
      <c r="D32" s="45"/>
      <c r="E32" s="42"/>
    </row>
    <row r="33" spans="3:4" s="15" customFormat="1" ht="22.5" customHeight="1">
      <c r="C33" s="24"/>
      <c r="D33" s="16"/>
    </row>
    <row r="36" spans="1:3" ht="24.75" customHeight="1">
      <c r="A36" s="107"/>
      <c r="B36" s="28"/>
      <c r="C36" s="108" t="s">
        <v>41</v>
      </c>
    </row>
    <row r="37" spans="1:3" ht="24.75" customHeight="1">
      <c r="A37" s="109"/>
      <c r="B37" s="110" t="s">
        <v>110</v>
      </c>
      <c r="C37" s="111">
        <v>18</v>
      </c>
    </row>
  </sheetData>
  <sheetProtection/>
  <protectedRanges>
    <protectedRange sqref="A2:B31" name="Tartom?ny35_1"/>
    <protectedRange sqref="C23:C28 C4:C5 C7:C10" name="Tartom?ny1_1"/>
    <protectedRange sqref="C13:C18 C20 C31" name="Tartom?ny3_1"/>
  </protectedRanges>
  <printOptions horizontalCentered="1"/>
  <pageMargins left="0.2953125" right="0.36" top="1.23" bottom="0.5653125" header="0.31496062992125984" footer="0.31496062992125984"/>
  <pageSetup horizontalDpi="200" verticalDpi="200" orientation="portrait" paperSize="9" scale="81" r:id="rId1"/>
  <headerFooter alignWithMargins="0">
    <oddHeader>&amp;L&amp;"Times New Roman,Dőlt"&amp;12 15. melléklet a 2/2016. (II.17.) önkormányzati rendelethez&amp;C&amp;"Times New Roman,Félkövér"
NAPRAFORGÓ ÓVODA BEVÉTELEI ÉS KIADÁSAI</oddHeader>
    <oddFooter>&amp;C&amp;"Times New Roman,Normál"&amp;12Táborfalva Nagyközség Önkormányzat 2016. évi költségvetési rendelete</oddFooter>
  </headerFooter>
  <colBreaks count="1" manualBreakCount="1">
    <brk id="4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3:K36"/>
  <sheetViews>
    <sheetView view="pageLayout" zoomScaleSheetLayoutView="100" workbookViewId="0" topLeftCell="A1">
      <selection activeCell="B8" sqref="B8"/>
    </sheetView>
  </sheetViews>
  <sheetFormatPr defaultColWidth="9.140625" defaultRowHeight="24.75" customHeight="1"/>
  <cols>
    <col min="1" max="1" width="6.8515625" style="18" customWidth="1"/>
    <col min="2" max="2" width="84.57421875" style="19" customWidth="1"/>
    <col min="3" max="3" width="13.28125" style="25" customWidth="1"/>
    <col min="4" max="4" width="4.7109375" style="4" customWidth="1"/>
    <col min="5" max="16384" width="9.140625" style="4" customWidth="1"/>
  </cols>
  <sheetData>
    <row r="2" ht="12" customHeight="1"/>
    <row r="3" ht="46.5" customHeight="1">
      <c r="D3" s="47"/>
    </row>
    <row r="4" spans="1:4" s="11" customFormat="1" ht="42.75" customHeight="1" thickBot="1">
      <c r="A4" s="48"/>
      <c r="B4" s="82" t="s">
        <v>200</v>
      </c>
      <c r="C4" s="83" t="s">
        <v>27</v>
      </c>
      <c r="D4" s="65"/>
    </row>
    <row r="5" spans="1:4" s="12" customFormat="1" ht="27.75" customHeight="1" thickTop="1">
      <c r="A5" s="81" t="s">
        <v>22</v>
      </c>
      <c r="B5" s="80" t="s">
        <v>23</v>
      </c>
      <c r="C5" s="77">
        <f>SUM(C6,C7,C8)</f>
        <v>83745</v>
      </c>
      <c r="D5" s="44"/>
    </row>
    <row r="6" spans="1:4" s="13" customFormat="1" ht="21" customHeight="1">
      <c r="A6" s="183" t="s">
        <v>62</v>
      </c>
      <c r="B6" s="178" t="s">
        <v>192</v>
      </c>
      <c r="C6" s="179">
        <v>25</v>
      </c>
      <c r="D6" s="43"/>
    </row>
    <row r="7" spans="1:4" s="15" customFormat="1" ht="19.5" customHeight="1">
      <c r="A7" s="183" t="s">
        <v>62</v>
      </c>
      <c r="B7" s="178" t="s">
        <v>191</v>
      </c>
      <c r="C7" s="179">
        <v>240</v>
      </c>
      <c r="D7" s="42"/>
    </row>
    <row r="8" spans="1:11" s="15" customFormat="1" ht="19.5" customHeight="1">
      <c r="A8" s="260" t="s">
        <v>12</v>
      </c>
      <c r="B8" s="115" t="s">
        <v>93</v>
      </c>
      <c r="C8" s="116">
        <f>SUM(C9:C12)</f>
        <v>83480</v>
      </c>
      <c r="D8" s="42"/>
      <c r="G8" s="114"/>
      <c r="H8" s="114"/>
      <c r="I8" s="114"/>
      <c r="J8" s="114"/>
      <c r="K8" s="114"/>
    </row>
    <row r="9" spans="1:4" s="15" customFormat="1" ht="19.5" customHeight="1">
      <c r="A9" s="183" t="s">
        <v>62</v>
      </c>
      <c r="B9" s="178" t="s">
        <v>193</v>
      </c>
      <c r="C9" s="179">
        <v>9040</v>
      </c>
      <c r="D9" s="42"/>
    </row>
    <row r="10" spans="1:4" s="15" customFormat="1" ht="19.5" customHeight="1">
      <c r="A10" s="183" t="s">
        <v>62</v>
      </c>
      <c r="B10" s="181" t="s">
        <v>203</v>
      </c>
      <c r="C10" s="182">
        <v>56590</v>
      </c>
      <c r="D10" s="42"/>
    </row>
    <row r="11" spans="1:4" s="15" customFormat="1" ht="19.5" customHeight="1">
      <c r="A11" s="183" t="s">
        <v>62</v>
      </c>
      <c r="B11" s="181" t="s">
        <v>194</v>
      </c>
      <c r="C11" s="182">
        <v>4831</v>
      </c>
      <c r="D11" s="42"/>
    </row>
    <row r="12" spans="1:4" s="15" customFormat="1" ht="19.5" customHeight="1">
      <c r="A12" s="183" t="s">
        <v>62</v>
      </c>
      <c r="B12" s="181" t="s">
        <v>86</v>
      </c>
      <c r="C12" s="182">
        <v>13019</v>
      </c>
      <c r="D12" s="42"/>
    </row>
    <row r="13" spans="1:4" s="13" customFormat="1" ht="21" customHeight="1" thickBot="1">
      <c r="A13" s="106" t="s">
        <v>24</v>
      </c>
      <c r="B13" s="105" t="s">
        <v>61</v>
      </c>
      <c r="C13" s="77">
        <v>0</v>
      </c>
      <c r="D13" s="43"/>
    </row>
    <row r="14" spans="1:4" s="11" customFormat="1" ht="42.75" customHeight="1" thickBot="1">
      <c r="A14" s="102"/>
      <c r="B14" s="103" t="s">
        <v>3</v>
      </c>
      <c r="C14" s="104">
        <f>SUM(C5,C13)</f>
        <v>83745</v>
      </c>
      <c r="D14" s="65"/>
    </row>
    <row r="15" spans="1:6" s="15" customFormat="1" ht="15" customHeight="1">
      <c r="A15" s="96"/>
      <c r="B15" s="97"/>
      <c r="C15" s="98"/>
      <c r="D15" s="42"/>
      <c r="F15" s="23"/>
    </row>
    <row r="16" spans="1:6" s="15" customFormat="1" ht="15" customHeight="1">
      <c r="A16" s="96"/>
      <c r="B16" s="97"/>
      <c r="C16" s="98"/>
      <c r="D16" s="42"/>
      <c r="F16" s="23"/>
    </row>
    <row r="17" spans="1:6" s="15" customFormat="1" ht="15" customHeight="1">
      <c r="A17" s="96"/>
      <c r="B17" s="97"/>
      <c r="C17" s="98"/>
      <c r="D17" s="42"/>
      <c r="F17" s="23"/>
    </row>
    <row r="18" spans="1:4" s="15" customFormat="1" ht="19.5" customHeight="1">
      <c r="A18" s="96"/>
      <c r="B18" s="97"/>
      <c r="C18" s="98"/>
      <c r="D18" s="42"/>
    </row>
    <row r="19" spans="1:4" s="15" customFormat="1" ht="15" customHeight="1">
      <c r="A19" s="99"/>
      <c r="B19" s="100"/>
      <c r="C19" s="101"/>
      <c r="D19" s="42"/>
    </row>
    <row r="20" spans="1:4" s="11" customFormat="1" ht="42.75" customHeight="1" thickBot="1">
      <c r="A20" s="48"/>
      <c r="B20" s="82" t="s">
        <v>109</v>
      </c>
      <c r="C20" s="83" t="s">
        <v>27</v>
      </c>
      <c r="D20" s="65"/>
    </row>
    <row r="21" spans="1:4" s="15" customFormat="1" ht="19.5" customHeight="1" thickTop="1">
      <c r="A21" s="81" t="s">
        <v>22</v>
      </c>
      <c r="B21" s="80" t="s">
        <v>45</v>
      </c>
      <c r="C21" s="77">
        <f>SUM(C27,C24,C23,C22)</f>
        <v>83745</v>
      </c>
      <c r="D21" s="42"/>
    </row>
    <row r="22" spans="1:4" s="13" customFormat="1" ht="21" customHeight="1">
      <c r="A22" s="177" t="s">
        <v>12</v>
      </c>
      <c r="B22" s="178" t="s">
        <v>5</v>
      </c>
      <c r="C22" s="179">
        <v>52984</v>
      </c>
      <c r="D22" s="43"/>
    </row>
    <row r="23" spans="1:4" s="13" customFormat="1" ht="21" customHeight="1">
      <c r="A23" s="177" t="s">
        <v>13</v>
      </c>
      <c r="B23" s="178" t="s">
        <v>43</v>
      </c>
      <c r="C23" s="179">
        <v>13842</v>
      </c>
      <c r="D23" s="43"/>
    </row>
    <row r="24" spans="1:4" s="13" customFormat="1" ht="21" customHeight="1">
      <c r="A24" s="177" t="s">
        <v>14</v>
      </c>
      <c r="B24" s="178" t="s">
        <v>36</v>
      </c>
      <c r="C24" s="179">
        <f>SUM(C25:C26)</f>
        <v>5998</v>
      </c>
      <c r="D24" s="43"/>
    </row>
    <row r="25" spans="1:4" s="13" customFormat="1" ht="21" customHeight="1">
      <c r="A25" s="180"/>
      <c r="B25" s="137" t="s">
        <v>198</v>
      </c>
      <c r="C25" s="265">
        <v>2798</v>
      </c>
      <c r="D25" s="43"/>
    </row>
    <row r="26" spans="1:4" s="13" customFormat="1" ht="21" customHeight="1">
      <c r="A26" s="180"/>
      <c r="B26" s="137" t="s">
        <v>199</v>
      </c>
      <c r="C26" s="265">
        <v>3200</v>
      </c>
      <c r="D26" s="43"/>
    </row>
    <row r="27" spans="1:4" s="13" customFormat="1" ht="21" customHeight="1">
      <c r="A27" s="180" t="s">
        <v>15</v>
      </c>
      <c r="B27" s="181" t="s">
        <v>197</v>
      </c>
      <c r="C27" s="264">
        <v>10921</v>
      </c>
      <c r="D27" s="43"/>
    </row>
    <row r="28" spans="1:4" s="15" customFormat="1" ht="19.5" customHeight="1" thickBot="1">
      <c r="A28" s="106" t="s">
        <v>24</v>
      </c>
      <c r="B28" s="105" t="s">
        <v>46</v>
      </c>
      <c r="C28" s="77">
        <v>0</v>
      </c>
      <c r="D28" s="42"/>
    </row>
    <row r="29" spans="1:4" s="11" customFormat="1" ht="42.75" customHeight="1" thickBot="1">
      <c r="A29" s="102"/>
      <c r="B29" s="117" t="s">
        <v>47</v>
      </c>
      <c r="C29" s="104">
        <f>SUM(C21,C28)</f>
        <v>83745</v>
      </c>
      <c r="D29" s="65"/>
    </row>
    <row r="30" spans="1:11" s="14" customFormat="1" ht="0.75" customHeight="1" thickBot="1">
      <c r="A30" s="72" t="s">
        <v>17</v>
      </c>
      <c r="B30" s="75"/>
      <c r="C30" s="76"/>
      <c r="D30" s="41"/>
      <c r="K30" s="74"/>
    </row>
    <row r="31" spans="1:4" s="15" customFormat="1" ht="22.5" customHeight="1">
      <c r="A31" s="86"/>
      <c r="B31" s="266"/>
      <c r="C31" s="85"/>
      <c r="D31" s="16"/>
    </row>
    <row r="32" spans="3:4" s="15" customFormat="1" ht="22.5" customHeight="1">
      <c r="C32" s="24"/>
      <c r="D32" s="16"/>
    </row>
    <row r="35" spans="1:3" ht="24.75" customHeight="1">
      <c r="A35" s="107"/>
      <c r="B35" s="28"/>
      <c r="C35" s="108" t="s">
        <v>41</v>
      </c>
    </row>
    <row r="36" spans="1:3" ht="24.75" customHeight="1">
      <c r="A36" s="109"/>
      <c r="B36" s="110" t="s">
        <v>110</v>
      </c>
      <c r="C36" s="111">
        <v>18</v>
      </c>
    </row>
  </sheetData>
  <sheetProtection/>
  <protectedRanges>
    <protectedRange sqref="A4:B4 A15:B20 A30:B30" name="Tartom?ny35_1"/>
    <protectedRange sqref="C30 C19 C15:C17" name="Tartom?ny3_1"/>
    <protectedRange sqref="A5:B14" name="Tartom?ny35_1_1"/>
    <protectedRange sqref="C6:C7 C9:C12" name="Tartom?ny1_1_1"/>
    <protectedRange sqref="A21:B29" name="Tartom?ny35_1_2"/>
    <protectedRange sqref="C22:C27" name="Tartom?ny1_1_2"/>
  </protectedRanges>
  <printOptions horizontalCentered="1"/>
  <pageMargins left="0.2953125" right="0.36" top="0.984251968503937" bottom="0.5653125" header="0.31496062992125984" footer="0.31496062992125984"/>
  <pageSetup horizontalDpi="200" verticalDpi="200" orientation="portrait" paperSize="9" scale="81" r:id="rId1"/>
  <headerFooter alignWithMargins="0">
    <oddHeader>&amp;L&amp;"Times New Roman,Dőlt"&amp;12 16. melléklet a 2/2016. (II.17.) önkormányzati rendelethez&amp;C&amp;"Times New Roman,Félkövér"
NAPRAFORGÓ ÓVODA 
KÖTELEZŐ, -ÖNKÉNT VÁLLALT ÉS ÁLLAMI FELADATOK 
BEVÉTELEI ÉS KIADÁSAI</oddHeader>
    <oddFooter>&amp;C&amp;"Times New Roman,Normál"&amp;12Táborfalva Nagyközség Önkormányzat 2016. évi költségvetési rendelete</oddFooter>
  </headerFooter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L53"/>
  <sheetViews>
    <sheetView view="pageLayout" zoomScaleSheetLayoutView="100" workbookViewId="0" topLeftCell="A30">
      <selection activeCell="C54" sqref="C54"/>
    </sheetView>
  </sheetViews>
  <sheetFormatPr defaultColWidth="9.140625" defaultRowHeight="24.75" customHeight="1"/>
  <cols>
    <col min="1" max="1" width="6.8515625" style="241" customWidth="1"/>
    <col min="2" max="2" width="90.00390625" style="242" customWidth="1"/>
    <col min="3" max="3" width="13.28125" style="498" customWidth="1"/>
    <col min="4" max="4" width="4.7109375" style="153" customWidth="1"/>
    <col min="5" max="5" width="9.140625" style="153" customWidth="1"/>
    <col min="6" max="6" width="9.7109375" style="153" bestFit="1" customWidth="1"/>
    <col min="7" max="16384" width="9.140625" style="153" customWidth="1"/>
  </cols>
  <sheetData>
    <row r="2" spans="1:4" s="210" customFormat="1" ht="33.75" customHeight="1">
      <c r="A2" s="527"/>
      <c r="B2" s="526" t="s">
        <v>305</v>
      </c>
      <c r="C2" s="525" t="s">
        <v>293</v>
      </c>
      <c r="D2" s="209"/>
    </row>
    <row r="3" spans="1:4" s="210" customFormat="1" ht="16.5" customHeight="1">
      <c r="A3" s="524" t="s">
        <v>22</v>
      </c>
      <c r="B3" s="523" t="s">
        <v>303</v>
      </c>
      <c r="C3" s="522">
        <f>SUM(C4,C12,C16,C20,C21,C22,C23,C24)</f>
        <v>228363209</v>
      </c>
      <c r="D3" s="209"/>
    </row>
    <row r="4" spans="1:4" s="219" customFormat="1" ht="15" customHeight="1">
      <c r="A4" s="220" t="s">
        <v>12</v>
      </c>
      <c r="B4" s="214" t="s">
        <v>306</v>
      </c>
      <c r="C4" s="215">
        <f>SUM(C5,C6,C11)</f>
        <v>62099066</v>
      </c>
      <c r="D4" s="218"/>
    </row>
    <row r="5" spans="1:4" s="219" customFormat="1" ht="12" customHeight="1">
      <c r="A5" s="221"/>
      <c r="B5" s="216" t="s">
        <v>74</v>
      </c>
      <c r="C5" s="217">
        <v>42181800</v>
      </c>
      <c r="D5" s="218"/>
    </row>
    <row r="6" spans="1:4" s="219" customFormat="1" ht="12" customHeight="1">
      <c r="A6" s="222"/>
      <c r="B6" s="216" t="s">
        <v>52</v>
      </c>
      <c r="C6" s="217">
        <f>SUM(C7:C10)</f>
        <v>18944866</v>
      </c>
      <c r="D6" s="218"/>
    </row>
    <row r="7" spans="1:8" s="219" customFormat="1" ht="10.5" customHeight="1">
      <c r="A7" s="222"/>
      <c r="B7" s="223" t="s">
        <v>68</v>
      </c>
      <c r="C7" s="224">
        <v>666866</v>
      </c>
      <c r="D7" s="218"/>
      <c r="H7" s="218"/>
    </row>
    <row r="8" spans="1:4" s="219" customFormat="1" ht="10.5" customHeight="1">
      <c r="A8" s="222"/>
      <c r="B8" s="223" t="s">
        <v>69</v>
      </c>
      <c r="C8" s="224">
        <v>13184000</v>
      </c>
      <c r="D8" s="218"/>
    </row>
    <row r="9" spans="1:4" s="219" customFormat="1" ht="10.5" customHeight="1">
      <c r="A9" s="222"/>
      <c r="B9" s="223" t="s">
        <v>70</v>
      </c>
      <c r="C9" s="224">
        <v>100000</v>
      </c>
      <c r="D9" s="218"/>
    </row>
    <row r="10" spans="1:4" s="219" customFormat="1" ht="10.5" customHeight="1">
      <c r="A10" s="222"/>
      <c r="B10" s="223" t="s">
        <v>71</v>
      </c>
      <c r="C10" s="224">
        <v>4994000</v>
      </c>
      <c r="D10" s="218"/>
    </row>
    <row r="11" spans="1:4" s="219" customFormat="1" ht="12" customHeight="1">
      <c r="A11" s="222"/>
      <c r="B11" s="216" t="s">
        <v>307</v>
      </c>
      <c r="C11" s="217">
        <v>972400</v>
      </c>
      <c r="D11" s="218"/>
    </row>
    <row r="12" spans="1:4" s="219" customFormat="1" ht="15" customHeight="1">
      <c r="A12" s="220" t="s">
        <v>13</v>
      </c>
      <c r="B12" s="214" t="s">
        <v>308</v>
      </c>
      <c r="C12" s="215">
        <f>SUM(C13:C15)</f>
        <v>74795950</v>
      </c>
      <c r="D12" s="218"/>
    </row>
    <row r="13" spans="1:4" s="227" customFormat="1" ht="12" customHeight="1">
      <c r="A13" s="225"/>
      <c r="B13" s="216" t="s">
        <v>72</v>
      </c>
      <c r="C13" s="217">
        <v>11395800</v>
      </c>
      <c r="D13" s="226" t="s">
        <v>2</v>
      </c>
    </row>
    <row r="14" spans="1:4" s="227" customFormat="1" ht="12" customHeight="1">
      <c r="A14" s="228"/>
      <c r="B14" s="216" t="s">
        <v>73</v>
      </c>
      <c r="C14" s="217">
        <v>62210050</v>
      </c>
      <c r="D14" s="226"/>
    </row>
    <row r="15" spans="1:4" s="227" customFormat="1" ht="12" customHeight="1">
      <c r="A15" s="228"/>
      <c r="B15" s="216" t="s">
        <v>309</v>
      </c>
      <c r="C15" s="217">
        <v>1190100</v>
      </c>
      <c r="D15" s="226"/>
    </row>
    <row r="16" spans="1:8" s="230" customFormat="1" ht="15" customHeight="1">
      <c r="A16" s="220" t="s">
        <v>14</v>
      </c>
      <c r="B16" s="214" t="s">
        <v>310</v>
      </c>
      <c r="C16" s="215">
        <f>SUM(C17:C19)</f>
        <v>42350963</v>
      </c>
      <c r="D16" s="229"/>
      <c r="H16" s="231"/>
    </row>
    <row r="17" spans="1:4" s="230" customFormat="1" ht="12" customHeight="1">
      <c r="A17" s="225"/>
      <c r="B17" s="216" t="s">
        <v>51</v>
      </c>
      <c r="C17" s="217">
        <v>17759000</v>
      </c>
      <c r="D17" s="229"/>
    </row>
    <row r="18" spans="1:4" s="230" customFormat="1" ht="12" customHeight="1">
      <c r="A18" s="228"/>
      <c r="B18" s="216" t="s">
        <v>55</v>
      </c>
      <c r="C18" s="217">
        <v>23243799</v>
      </c>
      <c r="D18" s="229"/>
    </row>
    <row r="19" spans="1:4" s="230" customFormat="1" ht="12" customHeight="1">
      <c r="A19" s="228"/>
      <c r="B19" s="216" t="s">
        <v>176</v>
      </c>
      <c r="C19" s="217">
        <v>1348164</v>
      </c>
      <c r="D19" s="229"/>
    </row>
    <row r="20" spans="1:12" s="230" customFormat="1" ht="15" customHeight="1">
      <c r="A20" s="220" t="s">
        <v>15</v>
      </c>
      <c r="B20" s="214" t="s">
        <v>311</v>
      </c>
      <c r="C20" s="215">
        <v>4117630</v>
      </c>
      <c r="D20" s="229"/>
      <c r="K20" s="231"/>
      <c r="L20" s="231"/>
    </row>
    <row r="21" spans="1:12" s="230" customFormat="1" ht="15" customHeight="1">
      <c r="A21" s="220" t="s">
        <v>16</v>
      </c>
      <c r="B21" s="214" t="s">
        <v>408</v>
      </c>
      <c r="C21" s="215">
        <v>6999600</v>
      </c>
      <c r="D21" s="229"/>
      <c r="K21" s="231"/>
      <c r="L21" s="231"/>
    </row>
    <row r="22" spans="1:12" s="230" customFormat="1" ht="15" customHeight="1">
      <c r="A22" s="220" t="s">
        <v>17</v>
      </c>
      <c r="B22" s="214" t="s">
        <v>410</v>
      </c>
      <c r="C22" s="215">
        <v>2000000</v>
      </c>
      <c r="D22" s="229"/>
      <c r="K22" s="231"/>
      <c r="L22" s="231"/>
    </row>
    <row r="23" spans="1:12" s="230" customFormat="1" ht="15" customHeight="1">
      <c r="A23" s="220" t="s">
        <v>18</v>
      </c>
      <c r="B23" s="214" t="s">
        <v>409</v>
      </c>
      <c r="C23" s="215">
        <v>30000000</v>
      </c>
      <c r="D23" s="229"/>
      <c r="K23" s="231"/>
      <c r="L23" s="231"/>
    </row>
    <row r="24" spans="1:12" s="230" customFormat="1" ht="15" customHeight="1">
      <c r="A24" s="220" t="s">
        <v>19</v>
      </c>
      <c r="B24" s="214" t="s">
        <v>312</v>
      </c>
      <c r="C24" s="215">
        <v>6000000</v>
      </c>
      <c r="D24" s="229"/>
      <c r="K24" s="231"/>
      <c r="L24" s="231"/>
    </row>
    <row r="25" spans="1:4" s="210" customFormat="1" ht="16.5" customHeight="1">
      <c r="A25" s="520" t="s">
        <v>24</v>
      </c>
      <c r="B25" s="519" t="s">
        <v>302</v>
      </c>
      <c r="C25" s="518">
        <f>SUM(C26:C28)</f>
        <v>202316367</v>
      </c>
      <c r="D25" s="209"/>
    </row>
    <row r="26" spans="1:4" s="590" customFormat="1" ht="12" customHeight="1">
      <c r="A26" s="586"/>
      <c r="B26" s="587" t="s">
        <v>411</v>
      </c>
      <c r="C26" s="588">
        <v>45330994</v>
      </c>
      <c r="D26" s="589" t="s">
        <v>2</v>
      </c>
    </row>
    <row r="27" spans="1:4" s="590" customFormat="1" ht="12" customHeight="1">
      <c r="A27" s="591"/>
      <c r="B27" s="587" t="s">
        <v>412</v>
      </c>
      <c r="C27" s="588">
        <v>109165024</v>
      </c>
      <c r="D27" s="589"/>
    </row>
    <row r="28" spans="1:4" s="590" customFormat="1" ht="12" customHeight="1">
      <c r="A28" s="591"/>
      <c r="B28" s="587" t="s">
        <v>413</v>
      </c>
      <c r="C28" s="588">
        <v>47820349</v>
      </c>
      <c r="D28" s="589"/>
    </row>
    <row r="29" spans="1:4" s="210" customFormat="1" ht="16.5" customHeight="1">
      <c r="A29" s="520" t="s">
        <v>25</v>
      </c>
      <c r="B29" s="519" t="s">
        <v>301</v>
      </c>
      <c r="C29" s="518">
        <f>SUM(C30:C33)</f>
        <v>135500000</v>
      </c>
      <c r="D29" s="209"/>
    </row>
    <row r="30" spans="1:4" s="219" customFormat="1" ht="15" customHeight="1">
      <c r="A30" s="220" t="s">
        <v>12</v>
      </c>
      <c r="B30" s="214" t="s">
        <v>313</v>
      </c>
      <c r="C30" s="215">
        <v>5000000</v>
      </c>
      <c r="D30" s="218"/>
    </row>
    <row r="31" spans="1:4" s="233" customFormat="1" ht="15" customHeight="1">
      <c r="A31" s="220" t="s">
        <v>13</v>
      </c>
      <c r="B31" s="214" t="s">
        <v>314</v>
      </c>
      <c r="C31" s="215">
        <v>120000000</v>
      </c>
      <c r="D31" s="552" t="s">
        <v>277</v>
      </c>
    </row>
    <row r="32" spans="1:4" s="233" customFormat="1" ht="15" customHeight="1">
      <c r="A32" s="220" t="s">
        <v>14</v>
      </c>
      <c r="B32" s="214" t="s">
        <v>315</v>
      </c>
      <c r="C32" s="215">
        <v>10000000</v>
      </c>
      <c r="D32" s="232"/>
    </row>
    <row r="33" spans="1:4" s="233" customFormat="1" ht="15" customHeight="1">
      <c r="A33" s="592" t="s">
        <v>15</v>
      </c>
      <c r="B33" s="593" t="s">
        <v>414</v>
      </c>
      <c r="C33" s="594">
        <v>500000</v>
      </c>
      <c r="D33" s="531" t="s">
        <v>277</v>
      </c>
    </row>
    <row r="34" spans="1:4" s="210" customFormat="1" ht="16.5" customHeight="1">
      <c r="A34" s="520" t="s">
        <v>26</v>
      </c>
      <c r="B34" s="519" t="s">
        <v>300</v>
      </c>
      <c r="C34" s="518">
        <f>SUM(C35:C46)</f>
        <v>16381424</v>
      </c>
      <c r="D34" s="209"/>
    </row>
    <row r="35" spans="1:4" s="219" customFormat="1" ht="15" customHeight="1">
      <c r="A35" s="220" t="s">
        <v>12</v>
      </c>
      <c r="B35" s="214" t="s">
        <v>316</v>
      </c>
      <c r="C35" s="215">
        <v>1823935</v>
      </c>
      <c r="D35" s="218"/>
    </row>
    <row r="36" spans="1:4" s="233" customFormat="1" ht="15" customHeight="1">
      <c r="A36" s="220" t="s">
        <v>13</v>
      </c>
      <c r="B36" s="214" t="s">
        <v>317</v>
      </c>
      <c r="C36" s="215">
        <v>87000</v>
      </c>
      <c r="D36" s="232"/>
    </row>
    <row r="37" spans="1:4" s="233" customFormat="1" ht="15" customHeight="1">
      <c r="A37" s="220" t="s">
        <v>14</v>
      </c>
      <c r="B37" s="214" t="s">
        <v>318</v>
      </c>
      <c r="C37" s="215">
        <v>375000</v>
      </c>
      <c r="D37" s="232"/>
    </row>
    <row r="38" spans="1:4" s="233" customFormat="1" ht="15" customHeight="1">
      <c r="A38" s="220" t="s">
        <v>15</v>
      </c>
      <c r="B38" s="214" t="s">
        <v>319</v>
      </c>
      <c r="C38" s="215">
        <v>83000</v>
      </c>
      <c r="D38" s="531" t="s">
        <v>277</v>
      </c>
    </row>
    <row r="39" spans="1:4" s="233" customFormat="1" ht="15" customHeight="1">
      <c r="A39" s="220" t="s">
        <v>16</v>
      </c>
      <c r="B39" s="214" t="s">
        <v>415</v>
      </c>
      <c r="C39" s="215">
        <v>2457000</v>
      </c>
      <c r="D39" s="237"/>
    </row>
    <row r="40" spans="1:4" s="233" customFormat="1" ht="15" customHeight="1">
      <c r="A40" s="220" t="s">
        <v>17</v>
      </c>
      <c r="B40" s="214" t="s">
        <v>320</v>
      </c>
      <c r="C40" s="215">
        <v>400000</v>
      </c>
      <c r="D40" s="237"/>
    </row>
    <row r="41" spans="1:6" s="233" customFormat="1" ht="15" customHeight="1">
      <c r="A41" s="220" t="s">
        <v>18</v>
      </c>
      <c r="B41" s="214" t="s">
        <v>416</v>
      </c>
      <c r="C41" s="215">
        <v>632000</v>
      </c>
      <c r="D41" s="237"/>
      <c r="F41" s="528"/>
    </row>
    <row r="42" spans="1:4" s="233" customFormat="1" ht="15" customHeight="1">
      <c r="A42" s="220" t="s">
        <v>19</v>
      </c>
      <c r="B42" s="214" t="s">
        <v>321</v>
      </c>
      <c r="C42" s="215">
        <v>372000</v>
      </c>
      <c r="D42" s="531" t="s">
        <v>277</v>
      </c>
    </row>
    <row r="43" spans="1:4" s="233" customFormat="1" ht="15" customHeight="1">
      <c r="A43" s="220" t="s">
        <v>268</v>
      </c>
      <c r="B43" s="596" t="s">
        <v>417</v>
      </c>
      <c r="C43" s="594">
        <v>100000</v>
      </c>
      <c r="D43" s="595"/>
    </row>
    <row r="44" spans="1:4" s="233" customFormat="1" ht="15" customHeight="1">
      <c r="A44" s="220" t="s">
        <v>269</v>
      </c>
      <c r="B44" s="214" t="s">
        <v>322</v>
      </c>
      <c r="C44" s="215">
        <v>5502000</v>
      </c>
      <c r="D44" s="237"/>
    </row>
    <row r="45" spans="1:4" s="233" customFormat="1" ht="15" customHeight="1">
      <c r="A45" s="220" t="s">
        <v>324</v>
      </c>
      <c r="B45" s="214" t="s">
        <v>323</v>
      </c>
      <c r="C45" s="215">
        <v>1549489</v>
      </c>
      <c r="D45" s="237"/>
    </row>
    <row r="46" spans="1:4" s="233" customFormat="1" ht="15" customHeight="1">
      <c r="A46" s="220" t="s">
        <v>347</v>
      </c>
      <c r="B46" s="214" t="s">
        <v>325</v>
      </c>
      <c r="C46" s="215">
        <v>3000000</v>
      </c>
      <c r="D46" s="237"/>
    </row>
    <row r="47" spans="1:4" s="210" customFormat="1" ht="16.5" customHeight="1" thickBot="1">
      <c r="A47" s="520" t="s">
        <v>48</v>
      </c>
      <c r="B47" s="519" t="s">
        <v>418</v>
      </c>
      <c r="C47" s="518">
        <v>600000</v>
      </c>
      <c r="D47" s="209"/>
    </row>
    <row r="48" spans="1:5" ht="27" customHeight="1" thickTop="1">
      <c r="A48" s="509"/>
      <c r="B48" s="508" t="s">
        <v>3</v>
      </c>
      <c r="C48" s="507">
        <f>SUM(C3,C25,C29,C34,C47)</f>
        <v>583161000</v>
      </c>
      <c r="D48" s="238"/>
      <c r="E48" s="238"/>
    </row>
    <row r="49" spans="1:4" s="219" customFormat="1" ht="22.5" customHeight="1">
      <c r="A49" s="218"/>
      <c r="B49" s="218"/>
      <c r="C49" s="529"/>
      <c r="D49" s="239"/>
    </row>
    <row r="50" spans="3:4" s="219" customFormat="1" ht="22.5" customHeight="1">
      <c r="C50" s="530"/>
      <c r="D50" s="239"/>
    </row>
    <row r="52" spans="1:4" s="499" customFormat="1" ht="16.5" customHeight="1">
      <c r="A52" s="503"/>
      <c r="B52" s="502" t="s">
        <v>326</v>
      </c>
      <c r="C52" s="501">
        <f>SUM(C3,C29,C34)</f>
        <v>380244633</v>
      </c>
      <c r="D52" s="500"/>
    </row>
    <row r="53" spans="1:4" s="499" customFormat="1" ht="16.5" customHeight="1">
      <c r="A53" s="503"/>
      <c r="B53" s="502" t="s">
        <v>443</v>
      </c>
      <c r="C53" s="501">
        <f>SUM(C25,C47)</f>
        <v>202916367</v>
      </c>
      <c r="D53" s="500"/>
    </row>
  </sheetData>
  <sheetProtection/>
  <protectedRanges>
    <protectedRange sqref="C17:C24 C13:C15" name="Tartom?ny3_1"/>
    <protectedRange sqref="C48" name="Tartom?ny11_1"/>
    <protectedRange sqref="C26" name="Tartom?ny3_1_1"/>
    <protectedRange sqref="C27" name="Tartom?ny3_1_2"/>
    <protectedRange sqref="C28" name="Tartom?ny3_1_3"/>
  </protectedRanges>
  <printOptions horizontalCentered="1"/>
  <pageMargins left="0.2953125" right="0.36" top="1.6" bottom="0.5653125" header="0.53" footer="0.31496062992125984"/>
  <pageSetup horizontalDpi="200" verticalDpi="200" orientation="portrait" paperSize="9" scale="75" r:id="rId1"/>
  <headerFooter alignWithMargins="0">
    <oddHeader>&amp;L&amp;"Times New Roman,Normál"&amp;12 2. melléklet  a 2/2019. (II.20.) önkormányzati rendelethez&amp;C&amp;"Times New Roman,Félkövér"
TÁBORFALVA NAGYKÖZSÉG ÖNKORMÁNYZAT BEVÉTELEI</oddHeader>
    <oddFooter>&amp;C       &amp;"Times New Roman,Normál"&amp;12Táborfalva Nagyközség Önkormányzat 2019. évi költségvetési rendelete                                (ö): önként vállalt feladat</oddFooter>
  </headerFooter>
  <colBreaks count="1" manualBreakCount="1">
    <brk id="4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3:E24"/>
  <sheetViews>
    <sheetView view="pageLayout" zoomScale="90" zoomScaleSheetLayoutView="90" zoomScalePageLayoutView="90" workbookViewId="0" topLeftCell="A4">
      <selection activeCell="C24" sqref="C24"/>
    </sheetView>
  </sheetViews>
  <sheetFormatPr defaultColWidth="11.7109375" defaultRowHeight="12.75"/>
  <cols>
    <col min="1" max="1" width="63.00390625" style="2" customWidth="1"/>
    <col min="2" max="2" width="12.7109375" style="3" customWidth="1"/>
    <col min="3" max="3" width="61.00390625" style="1" customWidth="1"/>
    <col min="4" max="4" width="12.7109375" style="1" customWidth="1"/>
    <col min="5" max="16384" width="11.7109375" style="1" customWidth="1"/>
  </cols>
  <sheetData>
    <row r="3" spans="1:4" ht="21" customHeight="1">
      <c r="A3" s="666" t="s">
        <v>152</v>
      </c>
      <c r="B3" s="666"/>
      <c r="C3" s="666"/>
      <c r="D3" s="666"/>
    </row>
    <row r="4" spans="1:4" ht="21" customHeight="1">
      <c r="A4" s="91"/>
      <c r="B4" s="91"/>
      <c r="C4" s="91"/>
      <c r="D4" s="91"/>
    </row>
    <row r="5" spans="1:4" ht="21" customHeight="1">
      <c r="A5" s="91"/>
      <c r="B5" s="91"/>
      <c r="C5" s="91"/>
      <c r="D5" s="91"/>
    </row>
    <row r="6" spans="1:4" ht="30.75" customHeight="1" thickBot="1">
      <c r="A6" s="667"/>
      <c r="B6" s="667"/>
      <c r="C6" s="667"/>
      <c r="D6" s="667"/>
    </row>
    <row r="7" spans="1:4" ht="63.75" customHeight="1" thickBot="1">
      <c r="A7" s="39" t="s">
        <v>6</v>
      </c>
      <c r="B7" s="280" t="s">
        <v>37</v>
      </c>
      <c r="C7" s="299" t="s">
        <v>7</v>
      </c>
      <c r="D7" s="295" t="s">
        <v>37</v>
      </c>
    </row>
    <row r="8" spans="1:4" s="9" customFormat="1" ht="31.5" customHeight="1" thickBot="1">
      <c r="A8" s="50" t="s">
        <v>8</v>
      </c>
      <c r="B8" s="279">
        <f>SUM(B11,B10,B9)</f>
        <v>83745</v>
      </c>
      <c r="C8" s="300" t="s">
        <v>9</v>
      </c>
      <c r="D8" s="302">
        <f>SUM(D14,D11,D10,D9)</f>
        <v>83745</v>
      </c>
    </row>
    <row r="9" spans="1:5" s="10" customFormat="1" ht="21" customHeight="1">
      <c r="A9" s="175" t="s">
        <v>201</v>
      </c>
      <c r="B9" s="49">
        <v>25</v>
      </c>
      <c r="C9" s="267" t="s">
        <v>141</v>
      </c>
      <c r="D9" s="303">
        <v>52984</v>
      </c>
      <c r="E9" s="271"/>
    </row>
    <row r="10" spans="1:4" s="10" customFormat="1" ht="21" customHeight="1">
      <c r="A10" s="175" t="s">
        <v>202</v>
      </c>
      <c r="B10" s="49">
        <v>240</v>
      </c>
      <c r="C10" s="267" t="s">
        <v>142</v>
      </c>
      <c r="D10" s="289">
        <v>13842</v>
      </c>
    </row>
    <row r="11" spans="1:5" s="10" customFormat="1" ht="21" customHeight="1">
      <c r="A11" s="170" t="s">
        <v>132</v>
      </c>
      <c r="B11" s="171">
        <f>SUM(B12:B15)</f>
        <v>83480</v>
      </c>
      <c r="C11" s="267" t="s">
        <v>208</v>
      </c>
      <c r="D11" s="304">
        <f>SUM(D12:D13)</f>
        <v>5998</v>
      </c>
      <c r="E11" s="272"/>
    </row>
    <row r="12" spans="1:5" s="10" customFormat="1" ht="21" customHeight="1">
      <c r="A12" s="175" t="s">
        <v>204</v>
      </c>
      <c r="B12" s="174">
        <v>9040</v>
      </c>
      <c r="C12" s="268" t="s">
        <v>210</v>
      </c>
      <c r="D12" s="305">
        <v>2798</v>
      </c>
      <c r="E12" s="272"/>
    </row>
    <row r="13" spans="1:5" s="10" customFormat="1" ht="21" customHeight="1">
      <c r="A13" s="175" t="s">
        <v>205</v>
      </c>
      <c r="B13" s="174">
        <v>56590</v>
      </c>
      <c r="C13" s="268" t="s">
        <v>211</v>
      </c>
      <c r="D13" s="305">
        <v>3200</v>
      </c>
      <c r="E13" s="272"/>
    </row>
    <row r="14" spans="1:5" s="10" customFormat="1" ht="21" customHeight="1">
      <c r="A14" s="175" t="s">
        <v>206</v>
      </c>
      <c r="B14" s="49">
        <v>4831</v>
      </c>
      <c r="C14" s="267" t="s">
        <v>209</v>
      </c>
      <c r="D14" s="304">
        <v>10921</v>
      </c>
      <c r="E14" s="272"/>
    </row>
    <row r="15" spans="1:5" s="9" customFormat="1" ht="21" customHeight="1" thickBot="1">
      <c r="A15" s="175" t="s">
        <v>207</v>
      </c>
      <c r="B15" s="49">
        <v>13019</v>
      </c>
      <c r="C15" s="267"/>
      <c r="D15" s="291"/>
      <c r="E15" s="273"/>
    </row>
    <row r="16" spans="1:5" s="9" customFormat="1" ht="31.5" customHeight="1" thickBot="1">
      <c r="A16" s="51" t="s">
        <v>10</v>
      </c>
      <c r="B16" s="278">
        <f>SUM(B17:B18)</f>
        <v>0</v>
      </c>
      <c r="C16" s="286" t="s">
        <v>11</v>
      </c>
      <c r="D16" s="306">
        <f>SUM(D17:D18)</f>
        <v>0</v>
      </c>
      <c r="E16" s="270"/>
    </row>
    <row r="17" spans="1:5" s="9" customFormat="1" ht="21" customHeight="1">
      <c r="A17" s="172"/>
      <c r="B17" s="277"/>
      <c r="C17" s="301"/>
      <c r="D17" s="287"/>
      <c r="E17" s="270"/>
    </row>
    <row r="18" spans="1:5" s="9" customFormat="1" ht="21" customHeight="1" thickBot="1">
      <c r="A18" s="172"/>
      <c r="B18" s="277"/>
      <c r="C18" s="301"/>
      <c r="D18" s="291"/>
      <c r="E18" s="273"/>
    </row>
    <row r="19" spans="1:5" s="9" customFormat="1" ht="31.5" customHeight="1" thickBot="1">
      <c r="A19" s="51" t="s">
        <v>3</v>
      </c>
      <c r="B19" s="278">
        <f>SUM(B8,B16)</f>
        <v>83745</v>
      </c>
      <c r="C19" s="286" t="s">
        <v>47</v>
      </c>
      <c r="D19" s="298">
        <f>SUM(D8,D16)</f>
        <v>83745</v>
      </c>
      <c r="E19" s="270"/>
    </row>
    <row r="20" spans="1:5" ht="12.75" hidden="1">
      <c r="A20" s="52"/>
      <c r="B20" s="53"/>
      <c r="C20" s="54"/>
      <c r="D20" s="55"/>
      <c r="E20" s="9"/>
    </row>
    <row r="21" spans="1:4" ht="12.75" hidden="1">
      <c r="A21" s="56"/>
      <c r="B21" s="53" t="s">
        <v>20</v>
      </c>
      <c r="C21" s="55"/>
      <c r="D21" s="57" t="s">
        <v>20</v>
      </c>
    </row>
    <row r="22" spans="1:4" ht="12.75" hidden="1">
      <c r="A22" s="56"/>
      <c r="B22" s="53" t="s">
        <v>20</v>
      </c>
      <c r="C22" s="55"/>
      <c r="D22" s="57" t="s">
        <v>20</v>
      </c>
    </row>
    <row r="23" spans="1:4" ht="12.75">
      <c r="A23" s="56"/>
      <c r="B23" s="53"/>
      <c r="C23" s="58"/>
      <c r="D23" s="58"/>
    </row>
    <row r="24" spans="3:4" ht="12.75">
      <c r="C24" s="21"/>
      <c r="D24" s="21"/>
    </row>
  </sheetData>
  <sheetProtection/>
  <protectedRanges>
    <protectedRange sqref="A9:A10 A12:A15 C12:C13" name="Tartom?ny35_1"/>
  </protectedRanges>
  <mergeCells count="2">
    <mergeCell ref="A3:D3"/>
    <mergeCell ref="A6:D6"/>
  </mergeCells>
  <printOptions horizontalCentered="1"/>
  <pageMargins left="0.3937007874015748" right="0.3937007874015748" top="1.56" bottom="0.3937007874015748" header="0.2755905511811024" footer="0.2755905511811024"/>
  <pageSetup horizontalDpi="600" verticalDpi="600" orientation="portrait" paperSize="9" scale="65" r:id="rId1"/>
  <headerFooter>
    <oddHeader>&amp;L&amp;"Times New Roman,Dőlt"&amp;12 17. melléklet  a 2/2016. (II.17.) önkormányzati rendelethez</oddHeader>
    <oddFooter>&amp;L&amp;"Times New Roman,Normál"&amp;12                                                                        Táborfalva Nagyközség Önkormányzat 2016. évi költségvetési rendelete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N14"/>
  <sheetViews>
    <sheetView view="pageLayout" zoomScaleSheetLayoutView="100" workbookViewId="0" topLeftCell="A7">
      <selection activeCell="G23" sqref="G23"/>
    </sheetView>
  </sheetViews>
  <sheetFormatPr defaultColWidth="9.140625" defaultRowHeight="12.75"/>
  <cols>
    <col min="1" max="1" width="32.421875" style="166" customWidth="1"/>
    <col min="2" max="9" width="9.8515625" style="153" customWidth="1"/>
    <col min="10" max="10" width="12.421875" style="153" customWidth="1"/>
    <col min="11" max="11" width="9.8515625" style="153" customWidth="1"/>
    <col min="12" max="12" width="10.7109375" style="153" customWidth="1"/>
    <col min="13" max="13" width="11.28125" style="153" customWidth="1"/>
    <col min="14" max="14" width="10.140625" style="168" customWidth="1"/>
    <col min="15" max="16384" width="9.140625" style="153" customWidth="1"/>
  </cols>
  <sheetData>
    <row r="1" spans="1:14" ht="15.75">
      <c r="A1" s="671"/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</row>
    <row r="2" spans="1:14" ht="15.75">
      <c r="A2" s="154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6"/>
    </row>
    <row r="3" spans="1:14" ht="16.5" thickBot="1">
      <c r="A3" s="673"/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</row>
    <row r="4" spans="1:14" s="160" customFormat="1" ht="24.75" customHeight="1">
      <c r="A4" s="157"/>
      <c r="B4" s="158" t="s">
        <v>111</v>
      </c>
      <c r="C4" s="158" t="s">
        <v>112</v>
      </c>
      <c r="D4" s="158" t="s">
        <v>113</v>
      </c>
      <c r="E4" s="158" t="s">
        <v>114</v>
      </c>
      <c r="F4" s="158" t="s">
        <v>115</v>
      </c>
      <c r="G4" s="158" t="s">
        <v>116</v>
      </c>
      <c r="H4" s="158" t="s">
        <v>117</v>
      </c>
      <c r="I4" s="158" t="s">
        <v>118</v>
      </c>
      <c r="J4" s="158" t="s">
        <v>119</v>
      </c>
      <c r="K4" s="158" t="s">
        <v>120</v>
      </c>
      <c r="L4" s="158" t="s">
        <v>121</v>
      </c>
      <c r="M4" s="158" t="s">
        <v>122</v>
      </c>
      <c r="N4" s="159" t="s">
        <v>123</v>
      </c>
    </row>
    <row r="5" spans="1:14" s="161" customFormat="1" ht="24.75" customHeight="1">
      <c r="A5" s="675" t="s">
        <v>124</v>
      </c>
      <c r="B5" s="676"/>
      <c r="C5" s="676"/>
      <c r="D5" s="676"/>
      <c r="E5" s="676"/>
      <c r="F5" s="676"/>
      <c r="G5" s="676"/>
      <c r="H5" s="676"/>
      <c r="I5" s="676"/>
      <c r="J5" s="676"/>
      <c r="K5" s="676"/>
      <c r="L5" s="676"/>
      <c r="M5" s="676"/>
      <c r="N5" s="677"/>
    </row>
    <row r="6" spans="1:14" s="161" customFormat="1" ht="24.75" customHeight="1">
      <c r="A6" s="169" t="s">
        <v>125</v>
      </c>
      <c r="B6" s="162">
        <v>25</v>
      </c>
      <c r="C6" s="162">
        <v>18</v>
      </c>
      <c r="D6" s="162">
        <v>18</v>
      </c>
      <c r="E6" s="162">
        <v>22</v>
      </c>
      <c r="F6" s="162">
        <v>50</v>
      </c>
      <c r="G6" s="162">
        <v>20</v>
      </c>
      <c r="H6" s="162">
        <v>11</v>
      </c>
      <c r="I6" s="162">
        <v>11</v>
      </c>
      <c r="J6" s="162">
        <v>25</v>
      </c>
      <c r="K6" s="162">
        <v>25</v>
      </c>
      <c r="L6" s="162">
        <v>22</v>
      </c>
      <c r="M6" s="162">
        <v>18</v>
      </c>
      <c r="N6" s="163">
        <f>SUM(B6:M6)</f>
        <v>265</v>
      </c>
    </row>
    <row r="7" spans="1:14" s="161" customFormat="1" ht="24.75" customHeight="1" thickBot="1">
      <c r="A7" s="169" t="s">
        <v>132</v>
      </c>
      <c r="B7" s="162">
        <v>6957</v>
      </c>
      <c r="C7" s="162">
        <v>6956</v>
      </c>
      <c r="D7" s="162">
        <v>6957</v>
      </c>
      <c r="E7" s="162">
        <v>6957</v>
      </c>
      <c r="F7" s="162">
        <v>6957</v>
      </c>
      <c r="G7" s="162">
        <v>6956</v>
      </c>
      <c r="H7" s="162">
        <v>6956</v>
      </c>
      <c r="I7" s="162">
        <v>6956</v>
      </c>
      <c r="J7" s="162">
        <v>6957</v>
      </c>
      <c r="K7" s="162">
        <v>6957</v>
      </c>
      <c r="L7" s="162">
        <v>6957</v>
      </c>
      <c r="M7" s="162">
        <v>6957</v>
      </c>
      <c r="N7" s="163">
        <f>SUM(B7:M7)</f>
        <v>83480</v>
      </c>
    </row>
    <row r="8" spans="1:14" s="161" customFormat="1" ht="24.75" customHeight="1" thickBot="1">
      <c r="A8" s="257" t="s">
        <v>0</v>
      </c>
      <c r="B8" s="258">
        <f aca="true" t="shared" si="0" ref="B8:N8">SUM(B6:B7)</f>
        <v>6982</v>
      </c>
      <c r="C8" s="258">
        <f t="shared" si="0"/>
        <v>6974</v>
      </c>
      <c r="D8" s="258">
        <f t="shared" si="0"/>
        <v>6975</v>
      </c>
      <c r="E8" s="258">
        <f t="shared" si="0"/>
        <v>6979</v>
      </c>
      <c r="F8" s="258">
        <f t="shared" si="0"/>
        <v>7007</v>
      </c>
      <c r="G8" s="258">
        <f t="shared" si="0"/>
        <v>6976</v>
      </c>
      <c r="H8" s="258">
        <f t="shared" si="0"/>
        <v>6967</v>
      </c>
      <c r="I8" s="258">
        <f t="shared" si="0"/>
        <v>6967</v>
      </c>
      <c r="J8" s="258">
        <f t="shared" si="0"/>
        <v>6982</v>
      </c>
      <c r="K8" s="258">
        <f t="shared" si="0"/>
        <v>6982</v>
      </c>
      <c r="L8" s="258">
        <f t="shared" si="0"/>
        <v>6979</v>
      </c>
      <c r="M8" s="258">
        <f t="shared" si="0"/>
        <v>6975</v>
      </c>
      <c r="N8" s="259">
        <f t="shared" si="0"/>
        <v>83745</v>
      </c>
    </row>
    <row r="9" spans="1:14" s="161" customFormat="1" ht="24.75" customHeight="1">
      <c r="A9" s="675" t="s">
        <v>127</v>
      </c>
      <c r="B9" s="676"/>
      <c r="C9" s="676"/>
      <c r="D9" s="676"/>
      <c r="E9" s="676"/>
      <c r="F9" s="676"/>
      <c r="G9" s="676"/>
      <c r="H9" s="676"/>
      <c r="I9" s="676"/>
      <c r="J9" s="676"/>
      <c r="K9" s="676"/>
      <c r="L9" s="676"/>
      <c r="M9" s="676"/>
      <c r="N9" s="677"/>
    </row>
    <row r="10" spans="1:14" s="161" customFormat="1" ht="24.75" customHeight="1">
      <c r="A10" s="165" t="s">
        <v>128</v>
      </c>
      <c r="B10" s="162">
        <v>5569</v>
      </c>
      <c r="C10" s="162">
        <v>5568</v>
      </c>
      <c r="D10" s="162">
        <v>5569</v>
      </c>
      <c r="E10" s="162">
        <v>5569</v>
      </c>
      <c r="F10" s="162">
        <v>5569</v>
      </c>
      <c r="G10" s="162">
        <v>5569</v>
      </c>
      <c r="H10" s="162">
        <v>5569</v>
      </c>
      <c r="I10" s="162">
        <v>5568</v>
      </c>
      <c r="J10" s="162">
        <v>5569</v>
      </c>
      <c r="K10" s="162">
        <v>5569</v>
      </c>
      <c r="L10" s="162">
        <v>5569</v>
      </c>
      <c r="M10" s="162">
        <v>5569</v>
      </c>
      <c r="N10" s="163">
        <f>SUM(B10:M10)</f>
        <v>66826</v>
      </c>
    </row>
    <row r="11" spans="1:14" s="161" customFormat="1" ht="24.75" customHeight="1">
      <c r="A11" s="165" t="s">
        <v>36</v>
      </c>
      <c r="B11" s="162">
        <v>640</v>
      </c>
      <c r="C11" s="162">
        <v>640</v>
      </c>
      <c r="D11" s="162">
        <v>495</v>
      </c>
      <c r="E11" s="162">
        <v>450</v>
      </c>
      <c r="F11" s="162">
        <v>390</v>
      </c>
      <c r="G11" s="162">
        <v>390</v>
      </c>
      <c r="H11" s="162">
        <v>390</v>
      </c>
      <c r="I11" s="162">
        <v>333</v>
      </c>
      <c r="J11" s="162">
        <v>500</v>
      </c>
      <c r="K11" s="162">
        <v>500</v>
      </c>
      <c r="L11" s="162">
        <v>635</v>
      </c>
      <c r="M11" s="162">
        <v>635</v>
      </c>
      <c r="N11" s="163">
        <f>SUM(B11:M11)</f>
        <v>5998</v>
      </c>
    </row>
    <row r="12" spans="1:14" s="161" customFormat="1" ht="24.75" customHeight="1" thickBot="1">
      <c r="A12" s="307" t="s">
        <v>212</v>
      </c>
      <c r="B12" s="308">
        <v>1050</v>
      </c>
      <c r="C12" s="308">
        <v>1000</v>
      </c>
      <c r="D12" s="308">
        <v>1000</v>
      </c>
      <c r="E12" s="308">
        <v>1050</v>
      </c>
      <c r="F12" s="308">
        <v>1000</v>
      </c>
      <c r="G12" s="308">
        <v>600</v>
      </c>
      <c r="H12" s="308">
        <v>600</v>
      </c>
      <c r="I12" s="308">
        <v>475</v>
      </c>
      <c r="J12" s="308">
        <v>1050</v>
      </c>
      <c r="K12" s="308">
        <v>1050</v>
      </c>
      <c r="L12" s="308">
        <v>1050</v>
      </c>
      <c r="M12" s="308">
        <v>996</v>
      </c>
      <c r="N12" s="309">
        <f>SUM(B12:M12)</f>
        <v>10921</v>
      </c>
    </row>
    <row r="13" spans="1:14" s="161" customFormat="1" ht="24.75" customHeight="1" thickBot="1">
      <c r="A13" s="257" t="s">
        <v>0</v>
      </c>
      <c r="B13" s="258">
        <f>SUM(B10:B12)</f>
        <v>7259</v>
      </c>
      <c r="C13" s="258">
        <f aca="true" t="shared" si="1" ref="C13:N13">SUM(C10:C12)</f>
        <v>7208</v>
      </c>
      <c r="D13" s="258">
        <f t="shared" si="1"/>
        <v>7064</v>
      </c>
      <c r="E13" s="258">
        <f t="shared" si="1"/>
        <v>7069</v>
      </c>
      <c r="F13" s="258">
        <f t="shared" si="1"/>
        <v>6959</v>
      </c>
      <c r="G13" s="258">
        <f t="shared" si="1"/>
        <v>6559</v>
      </c>
      <c r="H13" s="258">
        <f t="shared" si="1"/>
        <v>6559</v>
      </c>
      <c r="I13" s="258">
        <f t="shared" si="1"/>
        <v>6376</v>
      </c>
      <c r="J13" s="258">
        <f t="shared" si="1"/>
        <v>7119</v>
      </c>
      <c r="K13" s="258">
        <f t="shared" si="1"/>
        <v>7119</v>
      </c>
      <c r="L13" s="258">
        <f t="shared" si="1"/>
        <v>7254</v>
      </c>
      <c r="M13" s="258">
        <f t="shared" si="1"/>
        <v>7200</v>
      </c>
      <c r="N13" s="258">
        <f t="shared" si="1"/>
        <v>83745</v>
      </c>
    </row>
    <row r="14" spans="1:14" s="161" customFormat="1" ht="24.75" customHeight="1">
      <c r="A14" s="166" t="s">
        <v>20</v>
      </c>
      <c r="N14" s="167" t="s">
        <v>20</v>
      </c>
    </row>
  </sheetData>
  <sheetProtection/>
  <mergeCells count="4">
    <mergeCell ref="A1:N1"/>
    <mergeCell ref="A3:N3"/>
    <mergeCell ref="A5:N5"/>
    <mergeCell ref="A9:N9"/>
  </mergeCells>
  <printOptions horizontalCentered="1"/>
  <pageMargins left="0.2362204724409449" right="0.1968503937007874" top="1.75" bottom="0.5118110236220472" header="0.2755905511811024" footer="0.2755905511811024"/>
  <pageSetup horizontalDpi="600" verticalDpi="600" orientation="landscape" paperSize="9" scale="83" r:id="rId1"/>
  <headerFooter alignWithMargins="0">
    <oddHeader>&amp;L&amp;"Times New Roman,Dőlt"&amp;12 18. melléklet  a 2/2016. (II.17.) önkormányzati rendelethez&amp;C&amp;"Times New Roman,Félkövér"&amp;12
NAPRAFORGÓ ÓVODA 
ELŐIRÁNYZAT FELHASZNÁLÁSI ÜTEMTERVE&amp;R&amp;"Times New Roman,Dőlt"&amp;12Adatok ezer Ft-ban</oddHeader>
    <oddFooter>&amp;C&amp;9Táborfalva Nagyközség Önkormányzat 2016. évi költségvetési rendelete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B5:F27"/>
  <sheetViews>
    <sheetView view="pageLayout" zoomScaleSheetLayoutView="100" workbookViewId="0" topLeftCell="B10">
      <selection activeCell="E64" sqref="E64"/>
    </sheetView>
  </sheetViews>
  <sheetFormatPr defaultColWidth="9.140625" defaultRowHeight="12.75"/>
  <cols>
    <col min="1" max="1" width="5.28125" style="5" hidden="1" customWidth="1"/>
    <col min="2" max="2" width="4.7109375" style="34" customWidth="1"/>
    <col min="3" max="3" width="21.28125" style="30" customWidth="1"/>
    <col min="4" max="4" width="41.00390625" style="0" customWidth="1"/>
    <col min="5" max="5" width="14.140625" style="0" customWidth="1"/>
  </cols>
  <sheetData>
    <row r="5" spans="2:5" ht="15.75">
      <c r="B5" s="680" t="s">
        <v>135</v>
      </c>
      <c r="C5" s="680"/>
      <c r="D5" s="680"/>
      <c r="E5" s="648"/>
    </row>
    <row r="6" spans="2:5" ht="15.75">
      <c r="B6" s="87"/>
      <c r="C6" s="87"/>
      <c r="D6" s="87"/>
      <c r="E6" s="60"/>
    </row>
    <row r="7" spans="2:5" ht="15.75">
      <c r="B7" s="87"/>
      <c r="C7" s="87"/>
      <c r="D7" s="87"/>
      <c r="E7" s="60"/>
    </row>
    <row r="8" spans="2:5" ht="15.75">
      <c r="B8" s="87"/>
      <c r="C8" s="87"/>
      <c r="D8" s="87"/>
      <c r="E8" s="60"/>
    </row>
    <row r="9" spans="2:5" ht="15.75">
      <c r="B9" s="683" t="s">
        <v>40</v>
      </c>
      <c r="C9" s="683"/>
      <c r="D9" s="684"/>
      <c r="E9" s="685"/>
    </row>
    <row r="10" spans="2:5" ht="15.75">
      <c r="B10" s="686" t="s">
        <v>41</v>
      </c>
      <c r="C10" s="687"/>
      <c r="D10" s="687"/>
      <c r="E10" s="687"/>
    </row>
    <row r="11" spans="2:5" ht="15.75">
      <c r="B11" s="244"/>
      <c r="C11" s="477"/>
      <c r="D11" s="245"/>
      <c r="E11" s="245"/>
    </row>
    <row r="12" spans="2:5" ht="15.75">
      <c r="B12" s="244"/>
      <c r="C12" s="477"/>
      <c r="D12" s="245"/>
      <c r="E12" s="245"/>
    </row>
    <row r="13" spans="2:6" ht="31.5">
      <c r="B13" s="251"/>
      <c r="C13" s="252" t="s">
        <v>134</v>
      </c>
      <c r="D13" s="251" t="s">
        <v>21</v>
      </c>
      <c r="E13" s="253" t="s">
        <v>379</v>
      </c>
      <c r="F13" s="122"/>
    </row>
    <row r="14" spans="2:5" ht="19.5" customHeight="1">
      <c r="B14" s="563" t="s">
        <v>12</v>
      </c>
      <c r="C14" s="564"/>
      <c r="D14" s="565" t="s">
        <v>380</v>
      </c>
      <c r="E14" s="566">
        <f>SUM(E15:E20)</f>
        <v>20</v>
      </c>
    </row>
    <row r="15" spans="2:5" ht="14.25" customHeight="1">
      <c r="B15" s="255"/>
      <c r="C15" s="560" t="s">
        <v>383</v>
      </c>
      <c r="D15" s="561" t="s">
        <v>56</v>
      </c>
      <c r="E15" s="562">
        <v>7</v>
      </c>
    </row>
    <row r="16" spans="2:5" ht="14.25" customHeight="1">
      <c r="B16" s="255"/>
      <c r="C16" s="560" t="s">
        <v>384</v>
      </c>
      <c r="D16" s="561" t="s">
        <v>438</v>
      </c>
      <c r="E16" s="562">
        <v>2</v>
      </c>
    </row>
    <row r="17" spans="2:5" ht="14.25" customHeight="1">
      <c r="B17" s="255"/>
      <c r="C17" s="560" t="s">
        <v>385</v>
      </c>
      <c r="D17" s="561" t="s">
        <v>264</v>
      </c>
      <c r="E17" s="562">
        <v>1</v>
      </c>
    </row>
    <row r="18" spans="2:5" ht="14.25" customHeight="1">
      <c r="B18" s="255"/>
      <c r="C18" s="560" t="s">
        <v>386</v>
      </c>
      <c r="D18" s="561" t="s">
        <v>235</v>
      </c>
      <c r="E18" s="562">
        <v>2</v>
      </c>
    </row>
    <row r="19" spans="2:5" ht="14.25" customHeight="1">
      <c r="B19" s="255"/>
      <c r="C19" s="560" t="s">
        <v>387</v>
      </c>
      <c r="D19" s="561" t="s">
        <v>381</v>
      </c>
      <c r="E19" s="562">
        <v>7</v>
      </c>
    </row>
    <row r="20" spans="2:5" ht="14.25" customHeight="1">
      <c r="B20" s="255"/>
      <c r="C20" s="560" t="s">
        <v>439</v>
      </c>
      <c r="D20" s="561" t="s">
        <v>440</v>
      </c>
      <c r="E20" s="562">
        <v>1</v>
      </c>
    </row>
    <row r="21" spans="2:5" ht="19.5" customHeight="1">
      <c r="B21" s="563" t="s">
        <v>13</v>
      </c>
      <c r="C21" s="567" t="s">
        <v>383</v>
      </c>
      <c r="D21" s="565" t="s">
        <v>83</v>
      </c>
      <c r="E21" s="566">
        <v>11</v>
      </c>
    </row>
    <row r="22" spans="2:5" ht="18.75" customHeight="1">
      <c r="B22" s="563" t="s">
        <v>14</v>
      </c>
      <c r="C22" s="567" t="s">
        <v>388</v>
      </c>
      <c r="D22" s="565" t="s">
        <v>382</v>
      </c>
      <c r="E22" s="566">
        <v>18</v>
      </c>
    </row>
    <row r="23" spans="2:5" ht="15.75">
      <c r="B23" s="681" t="s">
        <v>1</v>
      </c>
      <c r="C23" s="682"/>
      <c r="D23" s="682"/>
      <c r="E23" s="254">
        <f>SUM(E14,E21,E22)</f>
        <v>49</v>
      </c>
    </row>
    <row r="24" spans="2:5" ht="15.75">
      <c r="B24" s="120"/>
      <c r="C24" s="478"/>
      <c r="D24" s="121"/>
      <c r="E24" s="123"/>
    </row>
    <row r="25" spans="2:5" ht="15.75">
      <c r="B25" s="120"/>
      <c r="C25" s="478"/>
      <c r="D25" s="121"/>
      <c r="E25" s="123"/>
    </row>
    <row r="26" ht="12.75">
      <c r="E26" s="122"/>
    </row>
    <row r="27" spans="2:4" ht="15.75">
      <c r="B27" s="678"/>
      <c r="C27" s="679"/>
      <c r="D27" s="679"/>
    </row>
  </sheetData>
  <sheetProtection/>
  <protectedRanges>
    <protectedRange sqref="E14:E22" name="Tartom?ny13_1"/>
    <protectedRange sqref="E14:E22" name="Tartom?ny1_1"/>
  </protectedRanges>
  <mergeCells count="5">
    <mergeCell ref="B27:D27"/>
    <mergeCell ref="B5:E5"/>
    <mergeCell ref="B23:D23"/>
    <mergeCell ref="B9:E9"/>
    <mergeCell ref="B10:E10"/>
  </mergeCells>
  <printOptions horizontalCentered="1"/>
  <pageMargins left="0.17" right="0.25" top="0.6692913385826772" bottom="0.2755905511811024" header="0.31" footer="0.1968503937007874"/>
  <pageSetup horizontalDpi="600" verticalDpi="600" orientation="portrait" paperSize="9" scale="79" r:id="rId1"/>
  <headerFooter alignWithMargins="0">
    <oddHeader>&amp;L&amp;"Times New Roman,Normál"&amp;12 9. melléklet  a 2/2019. (II.20.) önkormányzati rendelethez</oddHeader>
    <oddFooter>&amp;C&amp;"Times New Roman,Normál"&amp;12Táborfalva Nagyközség Önkormányzat 2019. évi költségvetési rendelete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B10:F32"/>
  <sheetViews>
    <sheetView view="pageLayout" zoomScaleSheetLayoutView="100" workbookViewId="0" topLeftCell="B7">
      <selection activeCell="H20" sqref="H20"/>
    </sheetView>
  </sheetViews>
  <sheetFormatPr defaultColWidth="9.140625" defaultRowHeight="12.75"/>
  <cols>
    <col min="1" max="1" width="5.28125" style="5" hidden="1" customWidth="1"/>
    <col min="2" max="2" width="4.7109375" style="34" customWidth="1"/>
    <col min="3" max="3" width="41.00390625" style="0" customWidth="1"/>
    <col min="4" max="4" width="14.140625" style="0" customWidth="1"/>
  </cols>
  <sheetData>
    <row r="10" spans="2:4" ht="15.75">
      <c r="B10" s="680" t="s">
        <v>170</v>
      </c>
      <c r="C10" s="680"/>
      <c r="D10" s="648"/>
    </row>
    <row r="11" spans="2:4" ht="35.25" customHeight="1">
      <c r="B11" s="695" t="s">
        <v>276</v>
      </c>
      <c r="C11" s="685"/>
      <c r="D11" s="685"/>
    </row>
    <row r="12" spans="2:4" ht="15.75">
      <c r="B12" s="87"/>
      <c r="C12" s="87"/>
      <c r="D12" s="60"/>
    </row>
    <row r="13" spans="2:4" ht="15.75">
      <c r="B13" s="87"/>
      <c r="C13" s="87"/>
      <c r="D13" s="60"/>
    </row>
    <row r="14" spans="2:4" ht="15.75">
      <c r="B14" s="87"/>
      <c r="C14" s="87"/>
      <c r="D14" s="60"/>
    </row>
    <row r="15" spans="2:4" ht="15.75">
      <c r="B15" s="87"/>
      <c r="C15" s="87"/>
      <c r="D15" s="60"/>
    </row>
    <row r="16" spans="2:4" ht="15.75">
      <c r="B16" s="688" t="s">
        <v>171</v>
      </c>
      <c r="C16" s="689"/>
      <c r="D16" s="690"/>
    </row>
    <row r="17" spans="2:4" ht="15.75">
      <c r="B17" s="184"/>
      <c r="C17" s="185"/>
      <c r="D17" s="186"/>
    </row>
    <row r="18" spans="2:4" ht="15.75">
      <c r="B18" s="184"/>
      <c r="C18" s="185"/>
      <c r="D18" s="186"/>
    </row>
    <row r="19" spans="2:4" ht="15.75">
      <c r="B19" s="686" t="s">
        <v>31</v>
      </c>
      <c r="C19" s="687"/>
      <c r="D19" s="687"/>
    </row>
    <row r="20" spans="2:4" ht="15.75">
      <c r="B20" s="244"/>
      <c r="C20" s="245"/>
      <c r="D20" s="245"/>
    </row>
    <row r="21" spans="2:4" ht="15.75">
      <c r="B21" s="244"/>
      <c r="C21" s="245"/>
      <c r="D21" s="245"/>
    </row>
    <row r="22" spans="2:5" ht="15.75">
      <c r="B22" s="246"/>
      <c r="C22" s="246" t="s">
        <v>6</v>
      </c>
      <c r="D22" s="247" t="s">
        <v>173</v>
      </c>
      <c r="E22" s="122"/>
    </row>
    <row r="23" spans="2:6" ht="19.5" customHeight="1">
      <c r="B23" s="248" t="s">
        <v>12</v>
      </c>
      <c r="C23" s="249" t="s">
        <v>42</v>
      </c>
      <c r="D23" s="250">
        <v>82500</v>
      </c>
      <c r="F23" s="122"/>
    </row>
    <row r="24" spans="2:4" ht="19.5" customHeight="1">
      <c r="B24" s="248" t="s">
        <v>13</v>
      </c>
      <c r="C24" s="249" t="s">
        <v>174</v>
      </c>
      <c r="D24" s="250">
        <v>44409</v>
      </c>
    </row>
    <row r="25" spans="2:4" ht="19.5" customHeight="1">
      <c r="B25" s="248" t="s">
        <v>14</v>
      </c>
      <c r="C25" s="249" t="s">
        <v>175</v>
      </c>
      <c r="D25" s="250">
        <v>6240</v>
      </c>
    </row>
    <row r="26" spans="2:4" ht="19.5" customHeight="1">
      <c r="B26" s="248" t="s">
        <v>15</v>
      </c>
      <c r="C26" s="249" t="s">
        <v>64</v>
      </c>
      <c r="D26" s="250">
        <v>199</v>
      </c>
    </row>
    <row r="27" spans="2:4" ht="19.5" customHeight="1">
      <c r="B27" s="248"/>
      <c r="C27" s="249"/>
      <c r="D27" s="250"/>
    </row>
    <row r="28" spans="2:4" ht="15.75">
      <c r="B28" s="691" t="s">
        <v>172</v>
      </c>
      <c r="C28" s="692"/>
      <c r="D28" s="123">
        <f>SUM(D23:D27)</f>
        <v>133348</v>
      </c>
    </row>
    <row r="29" spans="2:4" ht="15.75">
      <c r="B29" s="120"/>
      <c r="C29" s="121"/>
      <c r="D29" s="123"/>
    </row>
    <row r="30" spans="2:4" ht="15.75">
      <c r="B30" s="120"/>
      <c r="C30" s="121"/>
      <c r="D30" s="123"/>
    </row>
    <row r="31" ht="12.75">
      <c r="D31" s="122"/>
    </row>
    <row r="32" spans="2:3" ht="15.75">
      <c r="B32" s="693"/>
      <c r="C32" s="694"/>
    </row>
  </sheetData>
  <sheetProtection/>
  <protectedRanges>
    <protectedRange sqref="D23:D27" name="Tartom?ny13_1"/>
    <protectedRange sqref="D23:D27" name="Tartom?ny1_1"/>
  </protectedRanges>
  <mergeCells count="6">
    <mergeCell ref="B10:D10"/>
    <mergeCell ref="B16:D16"/>
    <mergeCell ref="B19:D19"/>
    <mergeCell ref="B28:C28"/>
    <mergeCell ref="B32:C32"/>
    <mergeCell ref="B11:D11"/>
  </mergeCells>
  <printOptions horizontalCentered="1"/>
  <pageMargins left="0.17" right="0.25" top="0.6692913385826772" bottom="0.2755905511811024" header="0.31" footer="0.1968503937007874"/>
  <pageSetup horizontalDpi="600" verticalDpi="600" orientation="portrait" paperSize="9" scale="79" r:id="rId1"/>
  <headerFooter alignWithMargins="0">
    <oddHeader>&amp;L&amp;"Times New Roman,Dőlt"&amp;12 5. melléklet  a 2/2017 (II.15.) önkormányzati rendelethez</oddHeader>
    <oddFooter>&amp;C&amp;9Táborfalva Nagyközség Önkormányzat 2016. évi költségvetési rendelete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4:F25"/>
  <sheetViews>
    <sheetView view="pageLayout" workbookViewId="0" topLeftCell="A1">
      <selection activeCell="C42" sqref="C42"/>
    </sheetView>
  </sheetViews>
  <sheetFormatPr defaultColWidth="9.140625" defaultRowHeight="24.75" customHeight="1"/>
  <cols>
    <col min="1" max="1" width="6.8515625" style="241" customWidth="1"/>
    <col min="2" max="2" width="56.00390625" style="242" customWidth="1"/>
    <col min="3" max="3" width="13.140625" style="243" customWidth="1"/>
    <col min="4" max="6" width="12.421875" style="153" bestFit="1" customWidth="1"/>
    <col min="7" max="16384" width="9.140625" style="153" customWidth="1"/>
  </cols>
  <sheetData>
    <row r="4" spans="1:6" ht="24.75" customHeight="1">
      <c r="A4" s="696" t="s">
        <v>393</v>
      </c>
      <c r="B4" s="697"/>
      <c r="C4" s="697"/>
      <c r="D4" s="697"/>
      <c r="E4" s="697"/>
      <c r="F4" s="697"/>
    </row>
    <row r="5" spans="1:6" ht="24.75" customHeight="1">
      <c r="A5" s="698" t="s">
        <v>389</v>
      </c>
      <c r="B5" s="699"/>
      <c r="C5" s="699"/>
      <c r="D5" s="699"/>
      <c r="E5" s="699"/>
      <c r="F5" s="699"/>
    </row>
    <row r="6" spans="1:6" ht="24.75" customHeight="1">
      <c r="A6" s="484"/>
      <c r="B6" s="485"/>
      <c r="C6" s="485"/>
      <c r="D6" s="485"/>
      <c r="E6" s="485"/>
      <c r="F6" s="485"/>
    </row>
    <row r="7" spans="1:6" ht="24.75" customHeight="1">
      <c r="A7" s="484"/>
      <c r="B7" s="485"/>
      <c r="C7" s="485"/>
      <c r="D7" s="485"/>
      <c r="E7" s="485"/>
      <c r="F7" s="485"/>
    </row>
    <row r="9" spans="1:6" ht="16.5" customHeight="1">
      <c r="A9" s="702"/>
      <c r="B9" s="703"/>
      <c r="C9" s="700" t="s">
        <v>173</v>
      </c>
      <c r="D9" s="701"/>
      <c r="E9" s="701"/>
      <c r="F9" s="701"/>
    </row>
    <row r="10" spans="1:6" ht="16.5" customHeight="1">
      <c r="A10" s="704"/>
      <c r="B10" s="705"/>
      <c r="C10" s="492" t="s">
        <v>390</v>
      </c>
      <c r="D10" s="493" t="s">
        <v>391</v>
      </c>
      <c r="E10" s="493" t="s">
        <v>392</v>
      </c>
      <c r="F10" s="493" t="s">
        <v>441</v>
      </c>
    </row>
    <row r="11" spans="1:6" s="212" customFormat="1" ht="17.25" customHeight="1">
      <c r="A11" s="489" t="s">
        <v>12</v>
      </c>
      <c r="B11" s="490" t="s">
        <v>125</v>
      </c>
      <c r="C11" s="491">
        <v>20466424</v>
      </c>
      <c r="D11" s="494">
        <v>20000000</v>
      </c>
      <c r="E11" s="494">
        <v>18000000</v>
      </c>
      <c r="F11" s="494">
        <v>18000000</v>
      </c>
    </row>
    <row r="12" spans="1:6" s="212" customFormat="1" ht="17.25" customHeight="1">
      <c r="A12" s="489" t="s">
        <v>13</v>
      </c>
      <c r="B12" s="490" t="s">
        <v>130</v>
      </c>
      <c r="C12" s="491">
        <v>135500000</v>
      </c>
      <c r="D12" s="494">
        <v>120000000</v>
      </c>
      <c r="E12" s="494">
        <v>120000000</v>
      </c>
      <c r="F12" s="494">
        <v>120000000</v>
      </c>
    </row>
    <row r="13" spans="1:6" s="212" customFormat="1" ht="17.25" customHeight="1">
      <c r="A13" s="489" t="s">
        <v>14</v>
      </c>
      <c r="B13" s="490" t="s">
        <v>131</v>
      </c>
      <c r="C13" s="491">
        <v>230363209</v>
      </c>
      <c r="D13" s="494">
        <v>220000000</v>
      </c>
      <c r="E13" s="494">
        <v>220000000</v>
      </c>
      <c r="F13" s="494">
        <v>220000000</v>
      </c>
    </row>
    <row r="14" spans="1:6" s="212" customFormat="1" ht="17.25" customHeight="1">
      <c r="A14" s="489" t="s">
        <v>15</v>
      </c>
      <c r="B14" s="490" t="s">
        <v>442</v>
      </c>
      <c r="C14" s="491">
        <v>202916367</v>
      </c>
      <c r="D14" s="494">
        <v>0</v>
      </c>
      <c r="E14" s="494">
        <v>0</v>
      </c>
      <c r="F14" s="494">
        <v>0</v>
      </c>
    </row>
    <row r="15" spans="1:6" s="212" customFormat="1" ht="17.25" customHeight="1">
      <c r="A15" s="489" t="s">
        <v>16</v>
      </c>
      <c r="B15" s="490" t="s">
        <v>132</v>
      </c>
      <c r="C15" s="491">
        <v>152612000</v>
      </c>
      <c r="D15" s="494">
        <v>150000000</v>
      </c>
      <c r="E15" s="494">
        <v>150000000</v>
      </c>
      <c r="F15" s="494">
        <v>150000000</v>
      </c>
    </row>
    <row r="16" spans="1:6" s="212" customFormat="1" ht="24.75" customHeight="1">
      <c r="A16" s="486"/>
      <c r="B16" s="487" t="s">
        <v>124</v>
      </c>
      <c r="C16" s="488">
        <f>SUM(C11:C15)</f>
        <v>741858000</v>
      </c>
      <c r="D16" s="495">
        <f>SUM(D11:D15)</f>
        <v>510000000</v>
      </c>
      <c r="E16" s="495">
        <f>SUM(E11:E15)</f>
        <v>508000000</v>
      </c>
      <c r="F16" s="495">
        <f>SUM(F11:F15)</f>
        <v>508000000</v>
      </c>
    </row>
    <row r="17" spans="1:6" s="212" customFormat="1" ht="17.25" customHeight="1">
      <c r="A17" s="489" t="s">
        <v>18</v>
      </c>
      <c r="B17" s="490" t="s">
        <v>234</v>
      </c>
      <c r="C17" s="491">
        <v>518430265</v>
      </c>
      <c r="D17" s="494">
        <v>460000000</v>
      </c>
      <c r="E17" s="494">
        <v>458000000</v>
      </c>
      <c r="F17" s="494">
        <v>458000000</v>
      </c>
    </row>
    <row r="18" spans="1:6" s="212" customFormat="1" ht="17.25" customHeight="1">
      <c r="A18" s="489" t="s">
        <v>19</v>
      </c>
      <c r="B18" s="490" t="s">
        <v>378</v>
      </c>
      <c r="C18" s="491">
        <v>127078000</v>
      </c>
      <c r="D18" s="494">
        <v>0</v>
      </c>
      <c r="E18" s="494">
        <v>0</v>
      </c>
      <c r="F18" s="494">
        <v>0</v>
      </c>
    </row>
    <row r="19" spans="1:6" s="212" customFormat="1" ht="17.25" customHeight="1">
      <c r="A19" s="489" t="s">
        <v>268</v>
      </c>
      <c r="B19" s="490" t="s">
        <v>218</v>
      </c>
      <c r="C19" s="491">
        <v>96349735</v>
      </c>
      <c r="D19" s="494">
        <v>50000000</v>
      </c>
      <c r="E19" s="494">
        <v>50000000</v>
      </c>
      <c r="F19" s="494">
        <v>50000000</v>
      </c>
    </row>
    <row r="20" spans="1:6" s="212" customFormat="1" ht="24.75" customHeight="1">
      <c r="A20" s="486"/>
      <c r="B20" s="487" t="s">
        <v>127</v>
      </c>
      <c r="C20" s="488">
        <f>SUM(C17:C19)</f>
        <v>741858000</v>
      </c>
      <c r="D20" s="495">
        <f>SUM(D17:D19)</f>
        <v>510000000</v>
      </c>
      <c r="E20" s="495">
        <f>SUM(E17:E19)</f>
        <v>508000000</v>
      </c>
      <c r="F20" s="495">
        <f>SUM(F17:F19)</f>
        <v>508000000</v>
      </c>
    </row>
    <row r="21" spans="1:4" s="212" customFormat="1" ht="38.25" customHeight="1">
      <c r="A21" s="496"/>
      <c r="B21" s="479"/>
      <c r="C21" s="497"/>
      <c r="D21" s="211"/>
    </row>
    <row r="22" spans="1:4" s="212" customFormat="1" ht="39.75" customHeight="1">
      <c r="A22" s="496"/>
      <c r="B22" s="479"/>
      <c r="C22" s="497"/>
      <c r="D22" s="211"/>
    </row>
    <row r="23" spans="1:4" s="168" customFormat="1" ht="15" customHeight="1">
      <c r="A23" s="480"/>
      <c r="B23" s="481"/>
      <c r="C23" s="482"/>
      <c r="D23" s="213"/>
    </row>
    <row r="24" spans="1:3" s="219" customFormat="1" ht="22.5" customHeight="1">
      <c r="A24" s="218"/>
      <c r="B24" s="218"/>
      <c r="C24" s="483"/>
    </row>
    <row r="25" s="219" customFormat="1" ht="22.5" customHeight="1">
      <c r="C25" s="240"/>
    </row>
  </sheetData>
  <sheetProtection/>
  <protectedRanges>
    <protectedRange sqref="B23" name="Tartom?ny35_1_1"/>
    <protectedRange sqref="C23" name="Tartom?ny1_1_1"/>
  </protectedRanges>
  <mergeCells count="4">
    <mergeCell ref="A4:F4"/>
    <mergeCell ref="A5:F5"/>
    <mergeCell ref="C9:F9"/>
    <mergeCell ref="A9:B10"/>
  </mergeCells>
  <printOptions/>
  <pageMargins left="0.7" right="0.7" top="0.75" bottom="0.75" header="0.3" footer="0.3"/>
  <pageSetup horizontalDpi="600" verticalDpi="600" orientation="portrait" paperSize="9" scale="73" r:id="rId1"/>
  <headerFooter differentOddEven="1">
    <oddHeader>&amp;L&amp;"Times New Roman,Normál"&amp;12 10. melléklet  a 2/2019. (II.20.) önkormányzati rendelethez</oddHeader>
    <oddFooter>&amp;C&amp;"Times New Roman,Normál"&amp;12Táborfalva Nagyközség Önkormányzat 2019. évi költségvetési rendelete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D20"/>
  <sheetViews>
    <sheetView view="pageLayout" zoomScaleSheetLayoutView="100" workbookViewId="0" topLeftCell="A1">
      <selection activeCell="F12" sqref="F12"/>
    </sheetView>
  </sheetViews>
  <sheetFormatPr defaultColWidth="9.140625" defaultRowHeight="12.75"/>
  <cols>
    <col min="1" max="1" width="64.57421875" style="166" customWidth="1"/>
    <col min="2" max="2" width="17.28125" style="153" customWidth="1"/>
    <col min="3" max="3" width="17.8515625" style="153" customWidth="1"/>
    <col min="4" max="4" width="15.8515625" style="153" customWidth="1"/>
    <col min="5" max="16384" width="9.140625" style="153" customWidth="1"/>
  </cols>
  <sheetData>
    <row r="1" spans="1:4" ht="12.75">
      <c r="A1" s="671" t="s">
        <v>396</v>
      </c>
      <c r="B1" s="711"/>
      <c r="C1" s="711"/>
      <c r="D1" s="711"/>
    </row>
    <row r="2" spans="1:4" ht="24" customHeight="1">
      <c r="A2" s="712"/>
      <c r="B2" s="712"/>
      <c r="C2" s="712"/>
      <c r="D2" s="712"/>
    </row>
    <row r="3" spans="1:4" ht="15">
      <c r="A3" s="458"/>
      <c r="B3" s="459"/>
      <c r="C3" s="459"/>
      <c r="D3" s="459"/>
    </row>
    <row r="4" spans="1:4" ht="15">
      <c r="A4" s="458"/>
      <c r="B4" s="459"/>
      <c r="C4" s="459"/>
      <c r="D4" s="459"/>
    </row>
    <row r="5" spans="1:4" ht="15">
      <c r="A5" s="458"/>
      <c r="B5" s="459"/>
      <c r="C5" s="459"/>
      <c r="D5" s="459"/>
    </row>
    <row r="6" spans="1:4" ht="15">
      <c r="A6" s="458"/>
      <c r="B6" s="459"/>
      <c r="C6" s="459"/>
      <c r="D6" s="459"/>
    </row>
    <row r="7" spans="1:4" ht="15">
      <c r="A7" s="458"/>
      <c r="B7" s="459"/>
      <c r="C7" s="459"/>
      <c r="D7" s="459"/>
    </row>
    <row r="8" spans="1:4" ht="12.75">
      <c r="A8" s="709" t="s">
        <v>389</v>
      </c>
      <c r="B8" s="710"/>
      <c r="C8" s="710"/>
      <c r="D8" s="710"/>
    </row>
    <row r="9" spans="1:4" s="161" customFormat="1" ht="15" customHeight="1">
      <c r="A9" s="706" t="s">
        <v>398</v>
      </c>
      <c r="B9" s="706" t="s">
        <v>173</v>
      </c>
      <c r="C9" s="707"/>
      <c r="D9" s="707"/>
    </row>
    <row r="10" spans="1:4" s="161" customFormat="1" ht="13.5" customHeight="1">
      <c r="A10" s="708"/>
      <c r="B10" s="575" t="s">
        <v>34</v>
      </c>
      <c r="C10" s="575" t="s">
        <v>35</v>
      </c>
      <c r="D10" s="575" t="s">
        <v>397</v>
      </c>
    </row>
    <row r="11" spans="1:4" s="161" customFormat="1" ht="13.5" customHeight="1">
      <c r="A11" s="573" t="s">
        <v>403</v>
      </c>
      <c r="B11" s="574">
        <v>45330994</v>
      </c>
      <c r="C11" s="574">
        <v>0</v>
      </c>
      <c r="D11" s="574">
        <v>0</v>
      </c>
    </row>
    <row r="12" spans="1:4" s="161" customFormat="1" ht="13.5" customHeight="1">
      <c r="A12" s="571" t="s">
        <v>404</v>
      </c>
      <c r="B12" s="572">
        <v>109165024</v>
      </c>
      <c r="C12" s="572">
        <v>21000000</v>
      </c>
      <c r="D12" s="572">
        <v>0</v>
      </c>
    </row>
    <row r="13" spans="1:4" s="161" customFormat="1" ht="13.5" customHeight="1">
      <c r="A13" s="571" t="s">
        <v>445</v>
      </c>
      <c r="B13" s="572">
        <v>47820349</v>
      </c>
      <c r="C13" s="572">
        <v>56000000</v>
      </c>
      <c r="D13" s="572">
        <v>8149651</v>
      </c>
    </row>
    <row r="14" spans="1:4" s="161" customFormat="1" ht="13.5" customHeight="1">
      <c r="A14" s="571"/>
      <c r="B14" s="572"/>
      <c r="C14" s="572"/>
      <c r="D14" s="572"/>
    </row>
    <row r="15" spans="1:4" s="161" customFormat="1" ht="13.5" customHeight="1">
      <c r="A15" s="571"/>
      <c r="B15" s="572"/>
      <c r="C15" s="572"/>
      <c r="D15" s="572"/>
    </row>
    <row r="16" spans="1:4" s="161" customFormat="1" ht="13.5" customHeight="1">
      <c r="A16" s="576"/>
      <c r="B16" s="577"/>
      <c r="C16" s="577"/>
      <c r="D16" s="577"/>
    </row>
    <row r="17" spans="1:4" s="161" customFormat="1" ht="15" customHeight="1">
      <c r="A17" s="578" t="s">
        <v>0</v>
      </c>
      <c r="B17" s="579">
        <f>SUM(B11:B16)</f>
        <v>202316367</v>
      </c>
      <c r="C17" s="579">
        <f>SUM(C11:C16)</f>
        <v>77000000</v>
      </c>
      <c r="D17" s="579">
        <f>SUM(D11:D13)</f>
        <v>8149651</v>
      </c>
    </row>
    <row r="18" s="161" customFormat="1" ht="24.75" customHeight="1">
      <c r="A18" s="166" t="s">
        <v>20</v>
      </c>
    </row>
    <row r="19" ht="30" customHeight="1"/>
    <row r="20" spans="1:4" ht="15">
      <c r="A20" s="460"/>
      <c r="B20" s="461"/>
      <c r="C20" s="461"/>
      <c r="D20" s="461"/>
    </row>
  </sheetData>
  <sheetProtection/>
  <mergeCells count="4">
    <mergeCell ref="B9:D9"/>
    <mergeCell ref="A9:A10"/>
    <mergeCell ref="A8:D8"/>
    <mergeCell ref="A1:D2"/>
  </mergeCells>
  <printOptions horizontalCentered="1"/>
  <pageMargins left="0.2362204724409449" right="0.1968503937007874" top="2.08" bottom="0.5118110236220472" header="0.2755905511811024" footer="0.2755905511811024"/>
  <pageSetup horizontalDpi="600" verticalDpi="600" orientation="portrait" paperSize="9" scale="73" r:id="rId1"/>
  <headerFooter alignWithMargins="0">
    <oddHeader>&amp;L&amp;"Times New Roman,Normál"&amp;12 11. melléklet  a 2/2019. (II.20.) önkormányzati rendelethez&amp;C&amp;"Times New Roman,Félkövér"&amp;12
</oddHeader>
    <oddFooter xml:space="preserve">&amp;C&amp;"Times New Roman,Normál"&amp;12       Táborfalva Nagyközség Önkormányzat 2019. évi költségvetési rendelete     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N16" sqref="N16"/>
    </sheetView>
  </sheetViews>
  <sheetFormatPr defaultColWidth="9.140625" defaultRowHeight="12.75"/>
  <cols>
    <col min="1" max="1" width="35.140625" style="581" customWidth="1"/>
    <col min="2" max="2" width="15.421875" style="581" customWidth="1"/>
    <col min="3" max="3" width="13.140625" style="581" customWidth="1"/>
    <col min="4" max="4" width="24.421875" style="581" customWidth="1"/>
    <col min="5" max="5" width="12.421875" style="581" customWidth="1"/>
    <col min="6" max="7" width="15.421875" style="581" customWidth="1"/>
    <col min="8" max="8" width="19.7109375" style="581" customWidth="1"/>
    <col min="9" max="9" width="16.421875" style="581" customWidth="1"/>
    <col min="10" max="10" width="4.8515625" style="581" customWidth="1"/>
    <col min="11" max="12" width="9.140625" style="581" customWidth="1"/>
    <col min="13" max="13" width="11.28125" style="581" bestFit="1" customWidth="1"/>
    <col min="14" max="16384" width="9.140625" style="581" customWidth="1"/>
  </cols>
  <sheetData>
    <row r="1" spans="1:10" ht="15.75">
      <c r="A1" s="609" t="s">
        <v>446</v>
      </c>
      <c r="B1" s="610"/>
      <c r="C1" s="610"/>
      <c r="D1" s="610"/>
      <c r="E1" s="610"/>
      <c r="F1" s="610"/>
      <c r="G1" s="610"/>
      <c r="H1" s="610"/>
      <c r="I1" s="610"/>
      <c r="J1" s="610"/>
    </row>
    <row r="2" spans="1:10" ht="15.75">
      <c r="A2" s="585"/>
      <c r="B2" s="611" t="s">
        <v>447</v>
      </c>
      <c r="C2" s="611" t="s">
        <v>448</v>
      </c>
      <c r="D2" s="611" t="s">
        <v>449</v>
      </c>
      <c r="E2" s="611" t="s">
        <v>450</v>
      </c>
      <c r="F2" s="612" t="s">
        <v>451</v>
      </c>
      <c r="G2" s="611" t="s">
        <v>452</v>
      </c>
      <c r="H2" s="611" t="s">
        <v>453</v>
      </c>
      <c r="I2" s="611" t="s">
        <v>454</v>
      </c>
      <c r="J2" s="610"/>
    </row>
    <row r="3" spans="1:10" ht="15.75">
      <c r="A3" s="585"/>
      <c r="B3" s="613" t="s">
        <v>455</v>
      </c>
      <c r="C3" s="613" t="s">
        <v>456</v>
      </c>
      <c r="D3" s="613" t="s">
        <v>457</v>
      </c>
      <c r="E3" s="613" t="s">
        <v>458</v>
      </c>
      <c r="F3" s="613" t="s">
        <v>459</v>
      </c>
      <c r="G3" s="613" t="s">
        <v>460</v>
      </c>
      <c r="H3" s="613" t="s">
        <v>461</v>
      </c>
      <c r="I3" s="613" t="s">
        <v>394</v>
      </c>
      <c r="J3" s="614"/>
    </row>
    <row r="4" spans="1:10" ht="16.5" thickBot="1">
      <c r="A4" s="615" t="s">
        <v>462</v>
      </c>
      <c r="B4" s="616">
        <v>21471688</v>
      </c>
      <c r="C4" s="616">
        <v>4609039</v>
      </c>
      <c r="D4" s="713">
        <f>SUM(B36)</f>
        <v>69253000</v>
      </c>
      <c r="E4" s="714"/>
      <c r="F4" s="715"/>
      <c r="G4" s="616">
        <v>17759000</v>
      </c>
      <c r="H4" s="617">
        <f>SUM(E27)</f>
        <v>28974225</v>
      </c>
      <c r="I4" s="618">
        <f>SUM(B4:H4)</f>
        <v>142066952</v>
      </c>
      <c r="J4" s="610"/>
    </row>
    <row r="5" spans="1:10" ht="15.75">
      <c r="A5" s="619" t="s">
        <v>463</v>
      </c>
      <c r="B5" s="620">
        <v>42011168</v>
      </c>
      <c r="C5" s="620">
        <v>8454832</v>
      </c>
      <c r="D5" s="620">
        <v>6170000</v>
      </c>
      <c r="E5" s="620">
        <v>2000000</v>
      </c>
      <c r="F5" s="620" t="s">
        <v>28</v>
      </c>
      <c r="G5" s="620">
        <v>2000000</v>
      </c>
      <c r="H5" s="620" t="s">
        <v>28</v>
      </c>
      <c r="I5" s="621">
        <f>SUM(B5:G5)</f>
        <v>60636000</v>
      </c>
      <c r="J5" s="610"/>
    </row>
    <row r="6" spans="1:10" s="609" customFormat="1" ht="16.5" thickBot="1">
      <c r="A6" s="622" t="s">
        <v>464</v>
      </c>
      <c r="B6" s="623">
        <v>64618680</v>
      </c>
      <c r="C6" s="623">
        <v>12770320</v>
      </c>
      <c r="D6" s="623">
        <v>2667000</v>
      </c>
      <c r="E6" s="623">
        <v>3000000</v>
      </c>
      <c r="F6" s="623">
        <v>15005000</v>
      </c>
      <c r="G6" s="623" t="s">
        <v>28</v>
      </c>
      <c r="H6" s="623" t="s">
        <v>28</v>
      </c>
      <c r="I6" s="624">
        <f>SUM(B6:F6)</f>
        <v>98061000</v>
      </c>
      <c r="J6" s="625"/>
    </row>
    <row r="7" spans="1:10" ht="15.75">
      <c r="A7" s="626" t="s">
        <v>465</v>
      </c>
      <c r="B7" s="627">
        <v>6766812</v>
      </c>
      <c r="C7" s="628">
        <v>1336863</v>
      </c>
      <c r="D7" s="628">
        <v>299250</v>
      </c>
      <c r="E7" s="628">
        <v>550000</v>
      </c>
      <c r="F7" s="628" t="s">
        <v>28</v>
      </c>
      <c r="G7" s="628" t="s">
        <v>28</v>
      </c>
      <c r="H7" s="628" t="s">
        <v>28</v>
      </c>
      <c r="I7" s="629">
        <f aca="true" t="shared" si="0" ref="I7:I15">SUM(B7:F7)</f>
        <v>8952925</v>
      </c>
      <c r="J7" s="610"/>
    </row>
    <row r="8" spans="1:10" ht="15.75">
      <c r="A8" s="630" t="s">
        <v>466</v>
      </c>
      <c r="B8" s="611">
        <v>3394492</v>
      </c>
      <c r="C8" s="611">
        <v>676920</v>
      </c>
      <c r="D8" s="611">
        <v>1197000</v>
      </c>
      <c r="E8" s="611">
        <v>110000</v>
      </c>
      <c r="F8" s="611" t="s">
        <v>28</v>
      </c>
      <c r="G8" s="611" t="s">
        <v>28</v>
      </c>
      <c r="H8" s="611" t="s">
        <v>28</v>
      </c>
      <c r="I8" s="631">
        <f t="shared" si="0"/>
        <v>5378412</v>
      </c>
      <c r="J8" s="610"/>
    </row>
    <row r="9" spans="1:10" ht="15.75">
      <c r="A9" s="630" t="s">
        <v>467</v>
      </c>
      <c r="B9" s="611">
        <v>4478800</v>
      </c>
      <c r="C9" s="611">
        <v>888372</v>
      </c>
      <c r="D9" s="611">
        <v>1050000</v>
      </c>
      <c r="E9" s="611">
        <v>4000000</v>
      </c>
      <c r="F9" s="611" t="s">
        <v>28</v>
      </c>
      <c r="G9" s="611" t="s">
        <v>28</v>
      </c>
      <c r="H9" s="611" t="s">
        <v>28</v>
      </c>
      <c r="I9" s="631">
        <f t="shared" si="0"/>
        <v>10417172</v>
      </c>
      <c r="J9" s="610"/>
    </row>
    <row r="10" spans="1:10" ht="15.75">
      <c r="A10" s="630" t="s">
        <v>468</v>
      </c>
      <c r="B10" s="611">
        <v>5870160</v>
      </c>
      <c r="C10" s="611">
        <v>572328</v>
      </c>
      <c r="D10" s="611"/>
      <c r="E10" s="611" t="s">
        <v>28</v>
      </c>
      <c r="F10" s="611" t="s">
        <v>28</v>
      </c>
      <c r="G10" s="611" t="s">
        <v>28</v>
      </c>
      <c r="H10" s="611" t="s">
        <v>28</v>
      </c>
      <c r="I10" s="631">
        <f t="shared" si="0"/>
        <v>6442488</v>
      </c>
      <c r="J10" s="610"/>
    </row>
    <row r="11" spans="1:10" ht="15.75">
      <c r="A11" s="630" t="s">
        <v>469</v>
      </c>
      <c r="B11" s="611">
        <v>17958000</v>
      </c>
      <c r="C11" s="611">
        <v>3419560</v>
      </c>
      <c r="D11" s="611">
        <v>900000</v>
      </c>
      <c r="E11" s="611">
        <v>900000</v>
      </c>
      <c r="F11" s="611" t="s">
        <v>28</v>
      </c>
      <c r="G11" s="611" t="s">
        <v>28</v>
      </c>
      <c r="H11" s="611" t="s">
        <v>28</v>
      </c>
      <c r="I11" s="631">
        <f t="shared" si="0"/>
        <v>23177560</v>
      </c>
      <c r="J11" s="610"/>
    </row>
    <row r="12" spans="1:10" ht="15.75">
      <c r="A12" s="630" t="s">
        <v>470</v>
      </c>
      <c r="B12" s="611" t="s">
        <v>28</v>
      </c>
      <c r="C12" s="611" t="s">
        <v>28</v>
      </c>
      <c r="D12" s="611" t="s">
        <v>28</v>
      </c>
      <c r="E12" s="611">
        <v>1150000</v>
      </c>
      <c r="F12" s="611" t="s">
        <v>28</v>
      </c>
      <c r="G12" s="611" t="s">
        <v>28</v>
      </c>
      <c r="H12" s="611" t="s">
        <v>28</v>
      </c>
      <c r="I12" s="631">
        <f t="shared" si="0"/>
        <v>1150000</v>
      </c>
      <c r="J12" s="610"/>
    </row>
    <row r="13" spans="1:10" ht="15.75">
      <c r="A13" s="630" t="s">
        <v>471</v>
      </c>
      <c r="B13" s="611" t="s">
        <v>28</v>
      </c>
      <c r="C13" s="611" t="s">
        <v>28</v>
      </c>
      <c r="D13" s="611" t="s">
        <v>28</v>
      </c>
      <c r="E13" s="611">
        <v>500000</v>
      </c>
      <c r="F13" s="611" t="s">
        <v>28</v>
      </c>
      <c r="G13" s="611" t="s">
        <v>28</v>
      </c>
      <c r="H13" s="611" t="s">
        <v>28</v>
      </c>
      <c r="I13" s="631">
        <f t="shared" si="0"/>
        <v>500000</v>
      </c>
      <c r="J13" s="610"/>
    </row>
    <row r="14" spans="1:10" ht="15.75">
      <c r="A14" s="630" t="s">
        <v>472</v>
      </c>
      <c r="B14" s="611" t="s">
        <v>28</v>
      </c>
      <c r="C14" s="611" t="s">
        <v>28</v>
      </c>
      <c r="D14" s="611">
        <v>262500</v>
      </c>
      <c r="E14" s="611">
        <v>800000</v>
      </c>
      <c r="F14" s="611" t="s">
        <v>28</v>
      </c>
      <c r="G14" s="611" t="s">
        <v>28</v>
      </c>
      <c r="H14" s="611" t="s">
        <v>28</v>
      </c>
      <c r="I14" s="631">
        <f t="shared" si="0"/>
        <v>1062500</v>
      </c>
      <c r="J14" s="610"/>
    </row>
    <row r="15" spans="1:10" ht="15.75">
      <c r="A15" s="630" t="s">
        <v>473</v>
      </c>
      <c r="B15" s="611">
        <v>1170000</v>
      </c>
      <c r="C15" s="611">
        <v>227726</v>
      </c>
      <c r="D15" s="611" t="s">
        <v>28</v>
      </c>
      <c r="E15" s="611">
        <v>270000</v>
      </c>
      <c r="F15" s="611" t="s">
        <v>28</v>
      </c>
      <c r="G15" s="611" t="s">
        <v>28</v>
      </c>
      <c r="H15" s="611" t="s">
        <v>28</v>
      </c>
      <c r="I15" s="631">
        <f t="shared" si="0"/>
        <v>1667726</v>
      </c>
      <c r="J15" s="610"/>
    </row>
    <row r="16" spans="1:10" ht="15.75">
      <c r="A16" s="632"/>
      <c r="B16" s="633">
        <f>SUM(B4,B7:B15)</f>
        <v>61109952</v>
      </c>
      <c r="C16" s="633">
        <f>SUM(C4,C7:C15)</f>
        <v>11730808</v>
      </c>
      <c r="D16" s="716">
        <f>SUM(D4,G4,H4,D7:E15)</f>
        <v>127974975</v>
      </c>
      <c r="E16" s="717"/>
      <c r="F16" s="717"/>
      <c r="G16" s="714"/>
      <c r="H16" s="714"/>
      <c r="I16" s="634">
        <f>SUM(I4,I7:I15)</f>
        <v>200815735</v>
      </c>
      <c r="J16" s="610"/>
    </row>
    <row r="17" spans="1:10" ht="15.75">
      <c r="A17" s="632"/>
      <c r="B17" s="610"/>
      <c r="C17" s="610"/>
      <c r="D17" s="610"/>
      <c r="E17" s="610"/>
      <c r="F17" s="610"/>
      <c r="G17" s="610"/>
      <c r="H17" s="610"/>
      <c r="I17" s="610"/>
      <c r="J17" s="610"/>
    </row>
    <row r="18" spans="1:10" ht="15.75">
      <c r="A18" s="718" t="s">
        <v>474</v>
      </c>
      <c r="B18" s="719"/>
      <c r="C18" s="635"/>
      <c r="D18" s="720" t="s">
        <v>475</v>
      </c>
      <c r="E18" s="721"/>
      <c r="F18" s="636"/>
      <c r="G18" s="636"/>
      <c r="H18" s="636"/>
      <c r="I18" s="636"/>
      <c r="J18" s="610"/>
    </row>
    <row r="19" spans="1:11" ht="15.75">
      <c r="A19" s="585" t="s">
        <v>476</v>
      </c>
      <c r="B19" s="637">
        <v>24000</v>
      </c>
      <c r="C19" s="638"/>
      <c r="D19" s="639" t="s">
        <v>477</v>
      </c>
      <c r="E19" s="637">
        <v>500000</v>
      </c>
      <c r="F19" s="635"/>
      <c r="G19" s="635"/>
      <c r="H19" s="635"/>
      <c r="I19" s="638"/>
      <c r="J19" s="610"/>
      <c r="K19" s="636"/>
    </row>
    <row r="20" spans="1:11" ht="15.75">
      <c r="A20" s="640" t="s">
        <v>478</v>
      </c>
      <c r="B20" s="637">
        <v>6904000</v>
      </c>
      <c r="C20" s="638"/>
      <c r="D20" s="639" t="s">
        <v>479</v>
      </c>
      <c r="E20" s="637">
        <v>5100000</v>
      </c>
      <c r="F20" s="641"/>
      <c r="G20" s="641"/>
      <c r="H20" s="641"/>
      <c r="I20" s="638"/>
      <c r="J20" s="610"/>
      <c r="K20" s="636"/>
    </row>
    <row r="21" spans="1:11" ht="15.75">
      <c r="A21" s="585" t="s">
        <v>480</v>
      </c>
      <c r="B21" s="637">
        <v>386000</v>
      </c>
      <c r="C21" s="638"/>
      <c r="D21" s="639" t="s">
        <v>481</v>
      </c>
      <c r="E21" s="637">
        <v>9000000</v>
      </c>
      <c r="F21" s="641"/>
      <c r="G21" s="641"/>
      <c r="H21" s="641"/>
      <c r="I21" s="638"/>
      <c r="J21" s="610"/>
      <c r="K21" s="636"/>
    </row>
    <row r="22" spans="1:11" ht="15.75">
      <c r="A22" s="585" t="s">
        <v>482</v>
      </c>
      <c r="B22" s="637">
        <v>7544000</v>
      </c>
      <c r="C22" s="638"/>
      <c r="D22" s="639" t="s">
        <v>483</v>
      </c>
      <c r="E22" s="637">
        <v>5500000</v>
      </c>
      <c r="F22" s="641"/>
      <c r="G22" s="641"/>
      <c r="H22" s="641"/>
      <c r="I22" s="638"/>
      <c r="J22" s="610"/>
      <c r="K22" s="636"/>
    </row>
    <row r="23" spans="1:11" ht="15.75">
      <c r="A23" s="585" t="s">
        <v>484</v>
      </c>
      <c r="B23" s="637">
        <v>73000</v>
      </c>
      <c r="C23" s="638"/>
      <c r="D23" s="639" t="s">
        <v>485</v>
      </c>
      <c r="E23" s="637">
        <v>8220000</v>
      </c>
      <c r="F23" s="641"/>
      <c r="G23" s="641"/>
      <c r="H23" s="641"/>
      <c r="I23" s="638"/>
      <c r="J23" s="610"/>
      <c r="K23" s="636"/>
    </row>
    <row r="24" spans="1:11" s="609" customFormat="1" ht="15.75">
      <c r="A24" s="585" t="s">
        <v>486</v>
      </c>
      <c r="B24" s="637">
        <v>55000</v>
      </c>
      <c r="C24" s="638"/>
      <c r="D24" s="639" t="s">
        <v>487</v>
      </c>
      <c r="E24" s="637">
        <v>151225</v>
      </c>
      <c r="F24" s="641"/>
      <c r="G24" s="641"/>
      <c r="H24" s="641"/>
      <c r="I24" s="638"/>
      <c r="J24" s="625"/>
      <c r="K24" s="636"/>
    </row>
    <row r="25" spans="1:11" ht="15.75">
      <c r="A25" s="585" t="s">
        <v>488</v>
      </c>
      <c r="B25" s="637">
        <v>17885000</v>
      </c>
      <c r="C25" s="638"/>
      <c r="D25" s="639" t="s">
        <v>489</v>
      </c>
      <c r="E25" s="637">
        <v>120000</v>
      </c>
      <c r="F25" s="641"/>
      <c r="G25" s="641"/>
      <c r="H25" s="641"/>
      <c r="I25" s="638"/>
      <c r="J25" s="610"/>
      <c r="K25" s="636"/>
    </row>
    <row r="26" spans="1:11" ht="15.75">
      <c r="A26" s="585" t="s">
        <v>490</v>
      </c>
      <c r="B26" s="637">
        <v>2913000</v>
      </c>
      <c r="C26" s="638"/>
      <c r="D26" s="639" t="s">
        <v>491</v>
      </c>
      <c r="E26" s="637">
        <v>383000</v>
      </c>
      <c r="F26" s="638"/>
      <c r="G26" s="638"/>
      <c r="H26" s="638"/>
      <c r="I26" s="638"/>
      <c r="J26" s="610"/>
      <c r="K26" s="636"/>
    </row>
    <row r="27" spans="1:11" ht="15.75">
      <c r="A27" s="585" t="s">
        <v>492</v>
      </c>
      <c r="B27" s="637">
        <v>2000000</v>
      </c>
      <c r="C27" s="638"/>
      <c r="D27" s="638"/>
      <c r="E27" s="633">
        <f>SUM(E19:E26)</f>
        <v>28974225</v>
      </c>
      <c r="F27" s="638"/>
      <c r="G27" s="638"/>
      <c r="H27" s="638"/>
      <c r="I27" s="638"/>
      <c r="J27" s="610"/>
      <c r="K27" s="636"/>
    </row>
    <row r="28" spans="1:11" ht="15.75">
      <c r="A28" s="585" t="s">
        <v>493</v>
      </c>
      <c r="B28" s="637">
        <v>840000</v>
      </c>
      <c r="C28" s="638"/>
      <c r="D28" s="638"/>
      <c r="E28" s="638"/>
      <c r="F28" s="638"/>
      <c r="G28" s="638"/>
      <c r="H28" s="638"/>
      <c r="I28" s="638"/>
      <c r="J28" s="610"/>
      <c r="K28" s="636"/>
    </row>
    <row r="29" spans="1:11" ht="15.75">
      <c r="A29" s="585" t="s">
        <v>494</v>
      </c>
      <c r="B29" s="637">
        <v>2000000</v>
      </c>
      <c r="C29" s="638"/>
      <c r="D29" s="638"/>
      <c r="E29" s="638"/>
      <c r="F29" s="638"/>
      <c r="G29" s="638"/>
      <c r="H29" s="638"/>
      <c r="I29" s="638"/>
      <c r="J29" s="610"/>
      <c r="K29" s="636"/>
    </row>
    <row r="30" spans="1:11" ht="15.75">
      <c r="A30" s="585" t="s">
        <v>495</v>
      </c>
      <c r="B30" s="637">
        <v>400000</v>
      </c>
      <c r="C30" s="638"/>
      <c r="D30" s="638"/>
      <c r="E30" s="638"/>
      <c r="F30" s="638"/>
      <c r="G30" s="638"/>
      <c r="H30" s="638"/>
      <c r="I30" s="638"/>
      <c r="J30" s="610"/>
      <c r="K30" s="636"/>
    </row>
    <row r="31" spans="1:11" ht="15.75">
      <c r="A31" s="585" t="s">
        <v>496</v>
      </c>
      <c r="B31" s="637">
        <v>8000000</v>
      </c>
      <c r="C31" s="638"/>
      <c r="D31" s="638"/>
      <c r="E31" s="638"/>
      <c r="F31" s="638"/>
      <c r="G31" s="638"/>
      <c r="H31" s="638"/>
      <c r="I31" s="638"/>
      <c r="J31" s="610"/>
      <c r="K31" s="636"/>
    </row>
    <row r="32" spans="1:11" ht="15.75">
      <c r="A32" s="585" t="s">
        <v>497</v>
      </c>
      <c r="B32" s="637">
        <v>12867000</v>
      </c>
      <c r="C32" s="638"/>
      <c r="D32" s="638"/>
      <c r="E32" s="638"/>
      <c r="F32" s="638"/>
      <c r="G32" s="638"/>
      <c r="H32" s="638"/>
      <c r="I32" s="638"/>
      <c r="J32" s="610"/>
      <c r="K32" s="636"/>
    </row>
    <row r="33" spans="1:11" ht="15.75">
      <c r="A33" s="640" t="s">
        <v>498</v>
      </c>
      <c r="B33" s="637">
        <v>2362000</v>
      </c>
      <c r="C33" s="638"/>
      <c r="D33" s="638"/>
      <c r="E33" s="638"/>
      <c r="F33" s="638"/>
      <c r="G33" s="638"/>
      <c r="H33" s="638"/>
      <c r="I33" s="638"/>
      <c r="J33" s="610"/>
      <c r="K33" s="636"/>
    </row>
    <row r="34" spans="1:11" ht="15.75">
      <c r="A34" s="640" t="s">
        <v>499</v>
      </c>
      <c r="B34" s="637">
        <v>4000000</v>
      </c>
      <c r="C34" s="638"/>
      <c r="D34" s="638"/>
      <c r="E34" s="638"/>
      <c r="F34" s="638"/>
      <c r="G34" s="638"/>
      <c r="H34" s="638"/>
      <c r="I34" s="638"/>
      <c r="J34" s="610"/>
      <c r="K34" s="636"/>
    </row>
    <row r="35" spans="1:10" ht="15.75">
      <c r="A35" s="640" t="s">
        <v>500</v>
      </c>
      <c r="B35" s="637">
        <v>1000000</v>
      </c>
      <c r="C35" s="636"/>
      <c r="D35" s="636"/>
      <c r="E35" s="636"/>
      <c r="F35" s="636"/>
      <c r="G35" s="636"/>
      <c r="H35" s="636"/>
      <c r="I35" s="636"/>
      <c r="J35" s="610"/>
    </row>
    <row r="36" spans="2:10" ht="15.75">
      <c r="B36" s="633">
        <f>SUM(B19:B35)</f>
        <v>69253000</v>
      </c>
      <c r="C36" s="610"/>
      <c r="D36" s="610"/>
      <c r="E36" s="610"/>
      <c r="F36" s="610"/>
      <c r="G36" s="610"/>
      <c r="H36" s="610"/>
      <c r="I36" s="610"/>
      <c r="J36" s="610"/>
    </row>
    <row r="39" spans="1:10" ht="15.75">
      <c r="A39" s="722"/>
      <c r="B39" s="722"/>
      <c r="C39" s="722"/>
      <c r="D39" s="722"/>
      <c r="E39" s="722"/>
      <c r="F39" s="722"/>
      <c r="G39" s="722"/>
      <c r="H39" s="722"/>
      <c r="I39" s="722"/>
      <c r="J39" s="722"/>
    </row>
  </sheetData>
  <sheetProtection/>
  <mergeCells count="5">
    <mergeCell ref="D4:F4"/>
    <mergeCell ref="D16:H16"/>
    <mergeCell ref="A18:B18"/>
    <mergeCell ref="D18:E18"/>
    <mergeCell ref="A39:J39"/>
  </mergeCells>
  <printOptions/>
  <pageMargins left="0.2362204724409449" right="0.2362204724409449" top="0.1968503937007874" bottom="0.1968503937007874" header="0" footer="0"/>
  <pageSetup horizontalDpi="600" verticalDpi="600" orientation="landscape" paperSize="9" scale="7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71"/>
  <sheetViews>
    <sheetView tabSelected="1" view="pageBreakPreview" zoomScaleSheetLayoutView="100" workbookViewId="0" topLeftCell="A1">
      <selection activeCell="B55" sqref="B55"/>
    </sheetView>
  </sheetViews>
  <sheetFormatPr defaultColWidth="9.140625" defaultRowHeight="24.75" customHeight="1"/>
  <cols>
    <col min="1" max="1" width="6.8515625" style="187" customWidth="1"/>
    <col min="2" max="2" width="102.7109375" style="188" customWidth="1"/>
    <col min="3" max="3" width="15.00390625" style="189" customWidth="1"/>
    <col min="4" max="4" width="4.7109375" style="191" customWidth="1"/>
    <col min="5" max="6" width="9.140625" style="191" customWidth="1"/>
    <col min="7" max="8" width="11.140625" style="191" bestFit="1" customWidth="1"/>
    <col min="9" max="16384" width="9.140625" style="191" customWidth="1"/>
  </cols>
  <sheetData>
    <row r="1" ht="20.25" customHeight="1">
      <c r="D1" s="190"/>
    </row>
    <row r="2" spans="1:4" s="195" customFormat="1" ht="29.25" customHeight="1" thickBot="1">
      <c r="A2" s="192"/>
      <c r="B2" s="193" t="s">
        <v>327</v>
      </c>
      <c r="C2" s="432" t="s">
        <v>395</v>
      </c>
      <c r="D2" s="194"/>
    </row>
    <row r="3" spans="1:4" s="197" customFormat="1" ht="16.5" customHeight="1" thickTop="1">
      <c r="A3" s="532" t="s">
        <v>22</v>
      </c>
      <c r="B3" s="533" t="s">
        <v>292</v>
      </c>
      <c r="C3" s="510">
        <f>SUM(C4:C12)</f>
        <v>61109952</v>
      </c>
      <c r="D3" s="570" t="s">
        <v>277</v>
      </c>
    </row>
    <row r="4" spans="1:4" s="201" customFormat="1" ht="13.5" customHeight="1">
      <c r="A4" s="198" t="s">
        <v>12</v>
      </c>
      <c r="B4" s="534" t="s">
        <v>328</v>
      </c>
      <c r="C4" s="199">
        <v>18767264</v>
      </c>
      <c r="D4" s="200"/>
    </row>
    <row r="5" spans="1:4" s="201" customFormat="1" ht="13.5" customHeight="1">
      <c r="A5" s="198" t="s">
        <v>13</v>
      </c>
      <c r="B5" s="534" t="s">
        <v>501</v>
      </c>
      <c r="C5" s="199">
        <v>1645320</v>
      </c>
      <c r="D5" s="200"/>
    </row>
    <row r="6" spans="1:4" s="201" customFormat="1" ht="13.5" customHeight="1">
      <c r="A6" s="198" t="s">
        <v>14</v>
      </c>
      <c r="B6" s="534" t="s">
        <v>329</v>
      </c>
      <c r="C6" s="199">
        <v>2742200</v>
      </c>
      <c r="D6" s="200"/>
    </row>
    <row r="7" spans="1:4" s="201" customFormat="1" ht="13.5" customHeight="1">
      <c r="A7" s="198" t="s">
        <v>15</v>
      </c>
      <c r="B7" s="534" t="s">
        <v>330</v>
      </c>
      <c r="C7" s="202">
        <v>400000</v>
      </c>
      <c r="D7" s="200"/>
    </row>
    <row r="8" spans="1:4" s="201" customFormat="1" ht="13.5" customHeight="1">
      <c r="A8" s="198" t="s">
        <v>16</v>
      </c>
      <c r="B8" s="534" t="s">
        <v>331</v>
      </c>
      <c r="C8" s="199">
        <v>615000</v>
      </c>
      <c r="D8" s="200"/>
    </row>
    <row r="9" spans="1:4" s="201" customFormat="1" ht="13.5" customHeight="1">
      <c r="A9" s="198" t="s">
        <v>17</v>
      </c>
      <c r="B9" s="534" t="s">
        <v>332</v>
      </c>
      <c r="C9" s="199">
        <v>48000</v>
      </c>
      <c r="D9" s="200"/>
    </row>
    <row r="10" spans="1:4" s="201" customFormat="1" ht="13.5" customHeight="1">
      <c r="A10" s="198" t="s">
        <v>18</v>
      </c>
      <c r="B10" s="534" t="s">
        <v>333</v>
      </c>
      <c r="C10" s="199">
        <v>16180168</v>
      </c>
      <c r="D10" s="200"/>
    </row>
    <row r="11" spans="1:4" s="201" customFormat="1" ht="13.5" customHeight="1">
      <c r="A11" s="198" t="s">
        <v>19</v>
      </c>
      <c r="B11" s="534" t="s">
        <v>334</v>
      </c>
      <c r="C11" s="199">
        <v>20312000</v>
      </c>
      <c r="D11" s="200"/>
    </row>
    <row r="12" spans="1:4" s="201" customFormat="1" ht="13.5" customHeight="1">
      <c r="A12" s="198" t="s">
        <v>268</v>
      </c>
      <c r="B12" s="534" t="s">
        <v>335</v>
      </c>
      <c r="C12" s="199">
        <v>400000</v>
      </c>
      <c r="D12" s="200"/>
    </row>
    <row r="13" spans="1:4" s="197" customFormat="1" ht="16.5" customHeight="1">
      <c r="A13" s="512" t="s">
        <v>24</v>
      </c>
      <c r="B13" s="511" t="s">
        <v>291</v>
      </c>
      <c r="C13" s="510">
        <v>11730808</v>
      </c>
      <c r="D13" s="570" t="s">
        <v>277</v>
      </c>
    </row>
    <row r="14" spans="1:4" s="201" customFormat="1" ht="16.5" customHeight="1">
      <c r="A14" s="512" t="s">
        <v>25</v>
      </c>
      <c r="B14" s="511" t="s">
        <v>290</v>
      </c>
      <c r="C14" s="510">
        <f>SUM(C15:C28)</f>
        <v>81241750</v>
      </c>
      <c r="D14" s="570" t="s">
        <v>277</v>
      </c>
    </row>
    <row r="15" spans="1:6" s="204" customFormat="1" ht="13.5" customHeight="1">
      <c r="A15" s="198" t="s">
        <v>12</v>
      </c>
      <c r="B15" s="535" t="s">
        <v>336</v>
      </c>
      <c r="C15" s="536">
        <v>1554000</v>
      </c>
      <c r="D15" s="203"/>
      <c r="F15" s="205"/>
    </row>
    <row r="16" spans="1:6" s="204" customFormat="1" ht="13.5" customHeight="1">
      <c r="A16" s="198" t="s">
        <v>13</v>
      </c>
      <c r="B16" s="535" t="s">
        <v>337</v>
      </c>
      <c r="C16" s="536">
        <v>5378000</v>
      </c>
      <c r="D16" s="203"/>
      <c r="F16" s="205"/>
    </row>
    <row r="17" spans="1:6" s="204" customFormat="1" ht="13.5" customHeight="1">
      <c r="A17" s="198" t="s">
        <v>14</v>
      </c>
      <c r="B17" s="535" t="s">
        <v>502</v>
      </c>
      <c r="C17" s="536">
        <v>2496000</v>
      </c>
      <c r="D17" s="203"/>
      <c r="F17" s="205"/>
    </row>
    <row r="18" spans="1:6" s="204" customFormat="1" ht="13.5" customHeight="1">
      <c r="A18" s="198" t="s">
        <v>15</v>
      </c>
      <c r="B18" s="535" t="s">
        <v>338</v>
      </c>
      <c r="C18" s="536">
        <v>751000</v>
      </c>
      <c r="D18" s="203"/>
      <c r="F18" s="205"/>
    </row>
    <row r="19" spans="1:6" s="204" customFormat="1" ht="13.5" customHeight="1">
      <c r="A19" s="198" t="s">
        <v>16</v>
      </c>
      <c r="B19" s="535" t="s">
        <v>339</v>
      </c>
      <c r="C19" s="536">
        <v>8887000</v>
      </c>
      <c r="D19" s="203"/>
      <c r="F19" s="205"/>
    </row>
    <row r="20" spans="1:6" s="204" customFormat="1" ht="13.5" customHeight="1">
      <c r="A20" s="198" t="s">
        <v>17</v>
      </c>
      <c r="B20" s="535" t="s">
        <v>340</v>
      </c>
      <c r="C20" s="536">
        <v>3248000</v>
      </c>
      <c r="D20" s="203"/>
      <c r="F20" s="205"/>
    </row>
    <row r="21" spans="1:6" s="204" customFormat="1" ht="13.5" customHeight="1">
      <c r="A21" s="198" t="s">
        <v>18</v>
      </c>
      <c r="B21" s="535" t="s">
        <v>341</v>
      </c>
      <c r="C21" s="536">
        <v>503000</v>
      </c>
      <c r="D21" s="203"/>
      <c r="F21" s="205"/>
    </row>
    <row r="22" spans="1:6" s="204" customFormat="1" ht="13.5" customHeight="1">
      <c r="A22" s="198" t="s">
        <v>19</v>
      </c>
      <c r="B22" s="535" t="s">
        <v>342</v>
      </c>
      <c r="C22" s="536">
        <v>17881000</v>
      </c>
      <c r="D22" s="203"/>
      <c r="F22" s="205"/>
    </row>
    <row r="23" spans="1:6" s="204" customFormat="1" ht="13.5" customHeight="1">
      <c r="A23" s="198" t="s">
        <v>268</v>
      </c>
      <c r="B23" s="535" t="s">
        <v>343</v>
      </c>
      <c r="C23" s="536">
        <v>4913000</v>
      </c>
      <c r="D23" s="203"/>
      <c r="F23" s="205"/>
    </row>
    <row r="24" spans="1:6" s="204" customFormat="1" ht="13.5" customHeight="1">
      <c r="A24" s="198" t="s">
        <v>269</v>
      </c>
      <c r="B24" s="535" t="s">
        <v>344</v>
      </c>
      <c r="C24" s="536">
        <v>840000</v>
      </c>
      <c r="D24" s="203"/>
      <c r="F24" s="205"/>
    </row>
    <row r="25" spans="1:4" s="201" customFormat="1" ht="13.5" customHeight="1">
      <c r="A25" s="198" t="s">
        <v>324</v>
      </c>
      <c r="B25" s="535" t="s">
        <v>345</v>
      </c>
      <c r="C25" s="536">
        <v>10715000</v>
      </c>
      <c r="D25" s="200"/>
    </row>
    <row r="26" spans="1:4" s="204" customFormat="1" ht="13.5" customHeight="1">
      <c r="A26" s="198" t="s">
        <v>347</v>
      </c>
      <c r="B26" s="535" t="s">
        <v>346</v>
      </c>
      <c r="C26" s="536">
        <v>16713750</v>
      </c>
      <c r="D26" s="203"/>
    </row>
    <row r="27" spans="1:4" s="204" customFormat="1" ht="13.5" customHeight="1">
      <c r="A27" s="198" t="s">
        <v>349</v>
      </c>
      <c r="B27" s="535" t="s">
        <v>348</v>
      </c>
      <c r="C27" s="536">
        <v>2362000</v>
      </c>
      <c r="D27" s="203"/>
    </row>
    <row r="28" spans="1:4" s="204" customFormat="1" ht="13.5" customHeight="1">
      <c r="A28" s="198" t="s">
        <v>512</v>
      </c>
      <c r="B28" s="535" t="s">
        <v>350</v>
      </c>
      <c r="C28" s="536">
        <v>5000000</v>
      </c>
      <c r="D28" s="203"/>
    </row>
    <row r="29" spans="1:4" s="201" customFormat="1" ht="16.5" customHeight="1">
      <c r="A29" s="512" t="s">
        <v>26</v>
      </c>
      <c r="B29" s="511" t="s">
        <v>289</v>
      </c>
      <c r="C29" s="510">
        <f>SUM(C30)</f>
        <v>17759000</v>
      </c>
      <c r="D29" s="200"/>
    </row>
    <row r="30" spans="1:6" s="204" customFormat="1" ht="13.5" customHeight="1">
      <c r="A30" s="198" t="s">
        <v>12</v>
      </c>
      <c r="B30" s="535" t="s">
        <v>351</v>
      </c>
      <c r="C30" s="536">
        <v>17759000</v>
      </c>
      <c r="D30" s="203"/>
      <c r="F30" s="205"/>
    </row>
    <row r="31" spans="1:7" s="201" customFormat="1" ht="16.5" customHeight="1">
      <c r="A31" s="512" t="s">
        <v>48</v>
      </c>
      <c r="B31" s="511" t="s">
        <v>288</v>
      </c>
      <c r="C31" s="510">
        <f>SUM(C32:C40)</f>
        <v>125323960</v>
      </c>
      <c r="D31" s="200"/>
      <c r="G31" s="513"/>
    </row>
    <row r="32" spans="1:6" s="204" customFormat="1" ht="15" customHeight="1">
      <c r="A32" s="642" t="s">
        <v>12</v>
      </c>
      <c r="B32" s="643" t="s">
        <v>503</v>
      </c>
      <c r="C32" s="644">
        <v>500000</v>
      </c>
      <c r="F32" s="205"/>
    </row>
    <row r="33" spans="1:6" s="204" customFormat="1" ht="15" customHeight="1">
      <c r="A33" s="642" t="s">
        <v>13</v>
      </c>
      <c r="B33" s="643" t="s">
        <v>504</v>
      </c>
      <c r="C33" s="644">
        <v>5100000</v>
      </c>
      <c r="F33" s="205"/>
    </row>
    <row r="34" spans="1:6" s="204" customFormat="1" ht="15" customHeight="1">
      <c r="A34" s="642" t="s">
        <v>14</v>
      </c>
      <c r="B34" s="643" t="s">
        <v>505</v>
      </c>
      <c r="C34" s="644">
        <v>9000000</v>
      </c>
      <c r="F34" s="205"/>
    </row>
    <row r="35" spans="1:6" s="204" customFormat="1" ht="15" customHeight="1">
      <c r="A35" s="642" t="s">
        <v>15</v>
      </c>
      <c r="B35" s="643" t="s">
        <v>506</v>
      </c>
      <c r="C35" s="644">
        <v>8220000</v>
      </c>
      <c r="F35" s="205"/>
    </row>
    <row r="36" spans="1:6" s="204" customFormat="1" ht="15" customHeight="1">
      <c r="A36" s="642" t="s">
        <v>16</v>
      </c>
      <c r="B36" s="643" t="s">
        <v>507</v>
      </c>
      <c r="C36" s="644">
        <v>5500000</v>
      </c>
      <c r="F36" s="205"/>
    </row>
    <row r="37" spans="1:6" s="204" customFormat="1" ht="15" customHeight="1">
      <c r="A37" s="642" t="s">
        <v>17</v>
      </c>
      <c r="B37" s="643" t="s">
        <v>508</v>
      </c>
      <c r="C37" s="644">
        <v>151225</v>
      </c>
      <c r="F37" s="205"/>
    </row>
    <row r="38" spans="1:6" s="204" customFormat="1" ht="15" customHeight="1">
      <c r="A38" s="642" t="s">
        <v>18</v>
      </c>
      <c r="B38" s="643" t="s">
        <v>509</v>
      </c>
      <c r="C38" s="644">
        <v>120000</v>
      </c>
      <c r="F38" s="205"/>
    </row>
    <row r="39" spans="1:6" s="204" customFormat="1" ht="15" customHeight="1">
      <c r="A39" s="642" t="s">
        <v>19</v>
      </c>
      <c r="B39" s="643" t="s">
        <v>510</v>
      </c>
      <c r="C39" s="644">
        <v>383000</v>
      </c>
      <c r="F39" s="205"/>
    </row>
    <row r="40" spans="1:6" s="204" customFormat="1" ht="15" customHeight="1">
      <c r="A40" s="642" t="s">
        <v>268</v>
      </c>
      <c r="B40" s="643" t="s">
        <v>511</v>
      </c>
      <c r="C40" s="644">
        <v>96349735</v>
      </c>
      <c r="F40" s="205"/>
    </row>
    <row r="41" spans="1:4" s="201" customFormat="1" ht="16.5" customHeight="1">
      <c r="A41" s="512" t="s">
        <v>287</v>
      </c>
      <c r="B41" s="511" t="s">
        <v>286</v>
      </c>
      <c r="C41" s="510">
        <f>SUM(C42:C44)</f>
        <v>86078000</v>
      </c>
      <c r="D41" s="570" t="s">
        <v>277</v>
      </c>
    </row>
    <row r="42" spans="1:6" s="204" customFormat="1" ht="13.5" customHeight="1">
      <c r="A42" s="537" t="s">
        <v>12</v>
      </c>
      <c r="B42" s="538" t="s">
        <v>513</v>
      </c>
      <c r="C42" s="539">
        <v>50061000</v>
      </c>
      <c r="D42" s="203"/>
      <c r="F42" s="205"/>
    </row>
    <row r="43" spans="1:6" s="204" customFormat="1" ht="13.5" customHeight="1">
      <c r="A43" s="537" t="s">
        <v>14</v>
      </c>
      <c r="B43" s="538" t="s">
        <v>514</v>
      </c>
      <c r="C43" s="539">
        <v>17717000</v>
      </c>
      <c r="D43" s="203"/>
      <c r="F43" s="205"/>
    </row>
    <row r="44" spans="1:6" s="204" customFormat="1" ht="13.5" customHeight="1">
      <c r="A44" s="537" t="s">
        <v>15</v>
      </c>
      <c r="B44" s="538" t="s">
        <v>352</v>
      </c>
      <c r="C44" s="539">
        <v>18300000</v>
      </c>
      <c r="D44" s="203"/>
      <c r="F44" s="205"/>
    </row>
    <row r="45" spans="1:8" s="201" customFormat="1" ht="16.5" customHeight="1">
      <c r="A45" s="512" t="s">
        <v>285</v>
      </c>
      <c r="B45" s="511" t="s">
        <v>284</v>
      </c>
      <c r="C45" s="510">
        <f>SUM(C46:C47)</f>
        <v>29000000</v>
      </c>
      <c r="D45" s="570" t="s">
        <v>277</v>
      </c>
      <c r="H45" s="513"/>
    </row>
    <row r="46" spans="1:6" s="204" customFormat="1" ht="13.5" customHeight="1">
      <c r="A46" s="537" t="s">
        <v>12</v>
      </c>
      <c r="B46" s="538" t="s">
        <v>515</v>
      </c>
      <c r="C46" s="539">
        <v>23000000</v>
      </c>
      <c r="D46" s="203"/>
      <c r="F46" s="205"/>
    </row>
    <row r="47" spans="1:6" s="204" customFormat="1" ht="13.5" customHeight="1">
      <c r="A47" s="537" t="s">
        <v>13</v>
      </c>
      <c r="B47" s="538" t="s">
        <v>353</v>
      </c>
      <c r="C47" s="539">
        <v>6000000</v>
      </c>
      <c r="D47" s="203"/>
      <c r="F47" s="205"/>
    </row>
    <row r="48" spans="1:8" s="201" customFormat="1" ht="16.5" customHeight="1">
      <c r="A48" s="512" t="s">
        <v>283</v>
      </c>
      <c r="B48" s="511" t="s">
        <v>282</v>
      </c>
      <c r="C48" s="510">
        <v>12000000</v>
      </c>
      <c r="D48" s="200"/>
      <c r="H48" s="513"/>
    </row>
    <row r="49" spans="1:4" s="201" customFormat="1" ht="16.5" customHeight="1">
      <c r="A49" s="512" t="s">
        <v>281</v>
      </c>
      <c r="B49" s="511" t="s">
        <v>280</v>
      </c>
      <c r="C49" s="510">
        <f>SUM(C50:C51)</f>
        <v>158917530</v>
      </c>
      <c r="D49" s="200"/>
    </row>
    <row r="50" spans="1:6" s="204" customFormat="1" ht="13.5" customHeight="1">
      <c r="A50" s="537" t="s">
        <v>12</v>
      </c>
      <c r="B50" s="538" t="s">
        <v>354</v>
      </c>
      <c r="C50" s="539">
        <v>6305530</v>
      </c>
      <c r="D50" s="203"/>
      <c r="F50" s="205"/>
    </row>
    <row r="51" spans="1:6" s="204" customFormat="1" ht="13.5" customHeight="1" thickBot="1">
      <c r="A51" s="540" t="s">
        <v>13</v>
      </c>
      <c r="B51" s="541" t="s">
        <v>355</v>
      </c>
      <c r="C51" s="542">
        <v>152612000</v>
      </c>
      <c r="D51" s="203"/>
      <c r="F51" s="205"/>
    </row>
    <row r="52" spans="1:4" s="195" customFormat="1" ht="29.25" customHeight="1" thickTop="1">
      <c r="A52" s="543"/>
      <c r="B52" s="544" t="s">
        <v>47</v>
      </c>
      <c r="C52" s="545">
        <f>SUM(C3,C13,C14,C29,C31,C41,C45,C48,C49)</f>
        <v>583161000</v>
      </c>
      <c r="D52" s="194"/>
    </row>
    <row r="53" spans="1:6" s="204" customFormat="1" ht="10.5" customHeight="1">
      <c r="A53" s="546"/>
      <c r="B53" s="547"/>
      <c r="C53" s="548"/>
      <c r="D53" s="203"/>
      <c r="F53" s="205"/>
    </row>
    <row r="54" spans="1:4" s="499" customFormat="1" ht="13.5" customHeight="1">
      <c r="A54" s="503"/>
      <c r="B54" s="568" t="s">
        <v>516</v>
      </c>
      <c r="C54" s="569">
        <f>SUM(C3,C13,C14,C29,C32:C39)</f>
        <v>200815735</v>
      </c>
      <c r="D54" s="500"/>
    </row>
    <row r="55" spans="1:4" s="499" customFormat="1" ht="13.5" customHeight="1">
      <c r="A55" s="503"/>
      <c r="B55" s="568" t="s">
        <v>278</v>
      </c>
      <c r="C55" s="569">
        <f>SUM(C40)</f>
        <v>96349735</v>
      </c>
      <c r="D55" s="500"/>
    </row>
    <row r="56" spans="1:6" s="204" customFormat="1" ht="13.5" customHeight="1">
      <c r="A56" s="503"/>
      <c r="B56" s="568" t="s">
        <v>356</v>
      </c>
      <c r="C56" s="569">
        <f>SUM(C41,C45,C48)</f>
        <v>127078000</v>
      </c>
      <c r="D56" s="203"/>
      <c r="F56" s="205"/>
    </row>
    <row r="57" spans="1:3" ht="13.5" customHeight="1">
      <c r="A57" s="503"/>
      <c r="B57" s="568" t="s">
        <v>517</v>
      </c>
      <c r="C57" s="569">
        <f>SUM(C49)</f>
        <v>158917530</v>
      </c>
    </row>
    <row r="58" spans="1:4" s="201" customFormat="1" ht="7.5" customHeight="1">
      <c r="A58" s="549"/>
      <c r="B58" s="550"/>
      <c r="C58" s="551"/>
      <c r="D58" s="200"/>
    </row>
    <row r="59" spans="1:4" s="204" customFormat="1" ht="17.25" customHeight="1">
      <c r="A59" s="645" t="s">
        <v>518</v>
      </c>
      <c r="B59" s="646"/>
      <c r="C59" s="646"/>
      <c r="D59" s="646"/>
    </row>
    <row r="60" spans="1:4" ht="24.75" customHeight="1">
      <c r="A60" s="647"/>
      <c r="B60" s="648"/>
      <c r="C60" s="648"/>
      <c r="D60" s="648"/>
    </row>
    <row r="61" spans="1:4" ht="24.75" customHeight="1">
      <c r="A61" s="648"/>
      <c r="B61" s="648"/>
      <c r="C61" s="648"/>
      <c r="D61" s="648"/>
    </row>
    <row r="62" spans="1:4" ht="24.75" customHeight="1">
      <c r="A62" s="648"/>
      <c r="B62" s="648"/>
      <c r="C62" s="648"/>
      <c r="D62" s="648"/>
    </row>
    <row r="63" spans="1:4" ht="24.75" customHeight="1">
      <c r="A63" s="648"/>
      <c r="B63" s="648"/>
      <c r="C63" s="648"/>
      <c r="D63" s="648"/>
    </row>
    <row r="64" spans="1:4" ht="24.75" customHeight="1">
      <c r="A64" s="648"/>
      <c r="B64" s="648"/>
      <c r="C64" s="648"/>
      <c r="D64" s="648"/>
    </row>
    <row r="65" spans="1:4" ht="24.75" customHeight="1">
      <c r="A65" s="648"/>
      <c r="B65" s="648"/>
      <c r="C65" s="648"/>
      <c r="D65" s="648"/>
    </row>
    <row r="66" spans="1:4" ht="24.75" customHeight="1">
      <c r="A66" s="648"/>
      <c r="B66" s="648"/>
      <c r="C66" s="648"/>
      <c r="D66" s="648"/>
    </row>
    <row r="67" spans="1:4" ht="24.75" customHeight="1">
      <c r="A67" s="648"/>
      <c r="B67" s="648"/>
      <c r="C67" s="648"/>
      <c r="D67" s="648"/>
    </row>
    <row r="68" spans="1:4" ht="24.75" customHeight="1">
      <c r="A68" s="648"/>
      <c r="B68" s="648"/>
      <c r="C68" s="648"/>
      <c r="D68" s="648"/>
    </row>
    <row r="69" spans="1:4" ht="24.75" customHeight="1">
      <c r="A69" s="648"/>
      <c r="B69" s="648"/>
      <c r="C69" s="648"/>
      <c r="D69" s="648"/>
    </row>
    <row r="70" spans="1:4" ht="24.75" customHeight="1">
      <c r="A70" s="648"/>
      <c r="B70" s="648"/>
      <c r="C70" s="648"/>
      <c r="D70" s="648"/>
    </row>
    <row r="71" spans="1:4" ht="24.75" customHeight="1">
      <c r="A71" s="648"/>
      <c r="B71" s="648"/>
      <c r="C71" s="648"/>
      <c r="D71" s="648"/>
    </row>
  </sheetData>
  <sheetProtection/>
  <protectedRanges>
    <protectedRange sqref="A58:B58 A2:B31 A41:B53" name="Tartom?ny35_1"/>
    <protectedRange sqref="C4:C12" name="Tartom?ny1_1"/>
    <protectedRange sqref="A32:B32" name="Tartom?ny35_1_10"/>
    <protectedRange sqref="A33:B33" name="Tartom?ny35_1_11"/>
    <protectedRange sqref="A34:B34" name="Tartom?ny35_1_12"/>
    <protectedRange sqref="A35:B35" name="Tartom?ny35_1_13"/>
    <protectedRange sqref="A36:B36" name="Tartom?ny35_1_14"/>
    <protectedRange sqref="A37:B37" name="Tartom?ny35_1_15"/>
    <protectedRange sqref="A38:B38" name="Tartom?ny35_1_16"/>
    <protectedRange sqref="A39:B39" name="Tartom?ny35_1_17"/>
    <protectedRange sqref="A40:B40" name="Tartom?ny35_1_18"/>
  </protectedRanges>
  <mergeCells count="2">
    <mergeCell ref="A59:D59"/>
    <mergeCell ref="A60:D71"/>
  </mergeCells>
  <printOptions horizontalCentered="1"/>
  <pageMargins left="0.19" right="0.17" top="0.68" bottom="0.17" header="0.17" footer="0.17"/>
  <pageSetup horizontalDpi="200" verticalDpi="200" orientation="portrait" paperSize="9" scale="72" r:id="rId2"/>
  <headerFooter alignWithMargins="0">
    <oddHeader>&amp;L&amp;"Times New Roman,Normál"&amp;12 3. melléklet  a 2/2019. (II.20.) önkormányzati rendelethez&amp;C&amp;"Times New Roman,Félkövér"
TÁBORFALVA NAGYKÖZSÉG ÖNKORMÁNYZAT 
KIADÁSAI</oddHeader>
    <oddFooter>&amp;C&amp;"Times New Roman,Normál"&amp;12       Táborfalva Nagyközség Önkormányzat 2018. évi költségvetési rendelete                                (ö): önként vállalt feladat</oddFooter>
  </headerFooter>
  <colBreaks count="1" manualBreakCount="1">
    <brk id="4" max="5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D17"/>
  <sheetViews>
    <sheetView view="pageLayout" workbookViewId="0" topLeftCell="A1">
      <selection activeCell="C31" sqref="C31"/>
    </sheetView>
  </sheetViews>
  <sheetFormatPr defaultColWidth="9.140625" defaultRowHeight="12.75"/>
  <cols>
    <col min="1" max="1" width="5.28125" style="580" customWidth="1"/>
    <col min="2" max="2" width="78.421875" style="580" customWidth="1"/>
    <col min="3" max="3" width="13.8515625" style="580" customWidth="1"/>
    <col min="4" max="16384" width="9.140625" style="580" customWidth="1"/>
  </cols>
  <sheetData>
    <row r="1" spans="1:3" ht="15.75">
      <c r="A1" s="649" t="s">
        <v>419</v>
      </c>
      <c r="B1" s="649"/>
      <c r="C1" s="649"/>
    </row>
    <row r="2" spans="1:3" ht="15.75">
      <c r="A2" s="581"/>
      <c r="B2" s="581"/>
      <c r="C2" s="581"/>
    </row>
    <row r="3" spans="1:3" ht="15">
      <c r="A3" s="650" t="s">
        <v>389</v>
      </c>
      <c r="B3" s="650"/>
      <c r="C3" s="650"/>
    </row>
    <row r="4" spans="1:4" ht="15.75">
      <c r="A4" s="582" t="s">
        <v>399</v>
      </c>
      <c r="B4" s="582" t="s">
        <v>21</v>
      </c>
      <c r="C4" s="582" t="s">
        <v>400</v>
      </c>
      <c r="D4" s="583"/>
    </row>
    <row r="5" spans="1:4" ht="15.75">
      <c r="A5" s="584"/>
      <c r="B5" s="584"/>
      <c r="C5" s="584"/>
      <c r="D5" s="583"/>
    </row>
    <row r="6" spans="1:3" ht="15.75">
      <c r="A6" s="597" t="s">
        <v>12</v>
      </c>
      <c r="B6" s="597" t="s">
        <v>420</v>
      </c>
      <c r="C6" s="598">
        <v>24500000</v>
      </c>
    </row>
    <row r="7" spans="1:3" ht="15.75">
      <c r="A7" s="597" t="s">
        <v>13</v>
      </c>
      <c r="B7" s="597" t="s">
        <v>421</v>
      </c>
      <c r="C7" s="598">
        <v>1000000</v>
      </c>
    </row>
    <row r="8" spans="1:3" ht="15.75">
      <c r="A8" s="597" t="s">
        <v>14</v>
      </c>
      <c r="B8" s="597" t="s">
        <v>422</v>
      </c>
      <c r="C8" s="598">
        <v>21000000</v>
      </c>
    </row>
    <row r="9" spans="1:3" ht="15.75">
      <c r="A9" s="597" t="s">
        <v>15</v>
      </c>
      <c r="B9" s="597" t="s">
        <v>401</v>
      </c>
      <c r="C9" s="598">
        <v>12000000</v>
      </c>
    </row>
    <row r="10" spans="1:3" ht="15.75">
      <c r="A10" s="597" t="s">
        <v>16</v>
      </c>
      <c r="B10" s="597" t="s">
        <v>423</v>
      </c>
      <c r="C10" s="598">
        <v>2578000</v>
      </c>
    </row>
    <row r="11" spans="1:3" ht="15.75">
      <c r="A11" s="597" t="s">
        <v>17</v>
      </c>
      <c r="B11" s="597" t="s">
        <v>424</v>
      </c>
      <c r="C11" s="598">
        <v>56000000</v>
      </c>
    </row>
    <row r="12" spans="1:3" ht="15.75">
      <c r="A12" s="597" t="s">
        <v>18</v>
      </c>
      <c r="B12" s="597" t="s">
        <v>402</v>
      </c>
      <c r="C12" s="598">
        <v>5000000</v>
      </c>
    </row>
    <row r="13" spans="1:3" ht="15.75">
      <c r="A13" s="597" t="s">
        <v>19</v>
      </c>
      <c r="B13" s="597" t="s">
        <v>425</v>
      </c>
      <c r="C13" s="598">
        <v>4000000</v>
      </c>
    </row>
    <row r="14" spans="1:3" ht="15.75">
      <c r="A14" s="597" t="s">
        <v>268</v>
      </c>
      <c r="B14" s="597" t="s">
        <v>426</v>
      </c>
      <c r="C14" s="598">
        <v>500000</v>
      </c>
    </row>
    <row r="15" spans="1:3" ht="15.75">
      <c r="A15" s="597" t="s">
        <v>269</v>
      </c>
      <c r="B15" s="597" t="s">
        <v>427</v>
      </c>
      <c r="C15" s="598">
        <v>500000</v>
      </c>
    </row>
    <row r="16" spans="1:3" ht="15.75">
      <c r="A16" s="597"/>
      <c r="B16" s="599" t="s">
        <v>394</v>
      </c>
      <c r="C16" s="600">
        <v>127078000</v>
      </c>
    </row>
    <row r="17" spans="1:3" ht="15.75">
      <c r="A17" s="597"/>
      <c r="B17" s="601"/>
      <c r="C17" s="602"/>
    </row>
    <row r="21" ht="15" customHeight="1"/>
  </sheetData>
  <sheetProtection/>
  <mergeCells count="2">
    <mergeCell ref="A1:C1"/>
    <mergeCell ref="A3:C3"/>
  </mergeCells>
  <printOptions/>
  <pageMargins left="0.7" right="0.7" top="1.68" bottom="0.75" header="0.3" footer="0.3"/>
  <pageSetup horizontalDpi="600" verticalDpi="600" orientation="portrait" paperSize="9" scale="89" r:id="rId1"/>
  <headerFooter>
    <oddHeader>&amp;L&amp;"Times New Roman,Normál"&amp;12 4. melléklet  a 2/2019. (II.20.) önkormányzati rendelethez</oddHeader>
    <oddFooter xml:space="preserve">&amp;C      &amp;"Times New Roman,Normál"&amp;12 Táborfalva Nagyközség Önkormányzat 2019. évi költségvetési rendelete&amp;"Arial,Normál"&amp;10                       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4:F51"/>
  <sheetViews>
    <sheetView view="pageLayout" zoomScaleSheetLayoutView="100" workbookViewId="0" topLeftCell="A22">
      <selection activeCell="B42" sqref="B42"/>
    </sheetView>
  </sheetViews>
  <sheetFormatPr defaultColWidth="9.140625" defaultRowHeight="24.75" customHeight="1"/>
  <cols>
    <col min="1" max="1" width="6.8515625" style="241" customWidth="1"/>
    <col min="2" max="2" width="90.00390625" style="242" customWidth="1"/>
    <col min="3" max="3" width="13.28125" style="498" customWidth="1"/>
    <col min="4" max="4" width="5.00390625" style="153" customWidth="1"/>
    <col min="5" max="16384" width="9.140625" style="153" customWidth="1"/>
  </cols>
  <sheetData>
    <row r="4" spans="1:4" s="210" customFormat="1" ht="33.75" customHeight="1" thickBot="1">
      <c r="A4" s="553"/>
      <c r="B4" s="554" t="s">
        <v>357</v>
      </c>
      <c r="C4" s="208" t="s">
        <v>293</v>
      </c>
      <c r="D4" s="209"/>
    </row>
    <row r="5" spans="1:4" s="210" customFormat="1" ht="16.5" customHeight="1" thickTop="1">
      <c r="A5" s="524" t="s">
        <v>22</v>
      </c>
      <c r="B5" s="523" t="s">
        <v>303</v>
      </c>
      <c r="C5" s="522">
        <f>SUM(C6)</f>
        <v>2000000</v>
      </c>
      <c r="D5" s="209"/>
    </row>
    <row r="6" spans="1:3" s="606" customFormat="1" ht="16.5" customHeight="1">
      <c r="A6" s="603" t="s">
        <v>12</v>
      </c>
      <c r="B6" s="604" t="s">
        <v>428</v>
      </c>
      <c r="C6" s="605">
        <v>2000000</v>
      </c>
    </row>
    <row r="7" spans="1:4" s="210" customFormat="1" ht="16.5" customHeight="1">
      <c r="A7" s="520" t="s">
        <v>24</v>
      </c>
      <c r="B7" s="519" t="s">
        <v>302</v>
      </c>
      <c r="C7" s="518">
        <v>0</v>
      </c>
      <c r="D7" s="209"/>
    </row>
    <row r="8" spans="1:4" s="210" customFormat="1" ht="16.5" customHeight="1">
      <c r="A8" s="520" t="s">
        <v>25</v>
      </c>
      <c r="B8" s="519" t="s">
        <v>301</v>
      </c>
      <c r="C8" s="518">
        <v>0</v>
      </c>
      <c r="D8" s="209"/>
    </row>
    <row r="9" spans="1:4" s="210" customFormat="1" ht="16.5" customHeight="1">
      <c r="A9" s="520" t="s">
        <v>26</v>
      </c>
      <c r="B9" s="519" t="s">
        <v>300</v>
      </c>
      <c r="C9" s="518">
        <f>SUM(C10:C13)</f>
        <v>840000</v>
      </c>
      <c r="D9" s="209"/>
    </row>
    <row r="10" spans="1:4" s="219" customFormat="1" ht="15" customHeight="1">
      <c r="A10" s="220" t="s">
        <v>12</v>
      </c>
      <c r="B10" s="214" t="s">
        <v>358</v>
      </c>
      <c r="C10" s="215">
        <v>60000</v>
      </c>
      <c r="D10" s="218"/>
    </row>
    <row r="11" spans="1:4" s="233" customFormat="1" ht="15" customHeight="1">
      <c r="A11" s="220" t="s">
        <v>13</v>
      </c>
      <c r="B11" s="214" t="s">
        <v>359</v>
      </c>
      <c r="C11" s="215">
        <v>600000</v>
      </c>
      <c r="D11" s="237"/>
    </row>
    <row r="12" spans="1:4" s="233" customFormat="1" ht="15" customHeight="1">
      <c r="A12" s="592" t="s">
        <v>14</v>
      </c>
      <c r="B12" s="593" t="s">
        <v>429</v>
      </c>
      <c r="C12" s="594">
        <v>10000</v>
      </c>
      <c r="D12" s="607"/>
    </row>
    <row r="13" spans="1:4" s="233" customFormat="1" ht="15" customHeight="1">
      <c r="A13" s="220" t="s">
        <v>14</v>
      </c>
      <c r="B13" s="214" t="s">
        <v>323</v>
      </c>
      <c r="C13" s="215">
        <v>170000</v>
      </c>
      <c r="D13" s="237"/>
    </row>
    <row r="14" spans="1:4" s="210" customFormat="1" ht="16.5" customHeight="1">
      <c r="A14" s="520" t="s">
        <v>48</v>
      </c>
      <c r="B14" s="519" t="s">
        <v>299</v>
      </c>
      <c r="C14" s="518">
        <v>0</v>
      </c>
      <c r="D14" s="209"/>
    </row>
    <row r="15" spans="1:4" s="233" customFormat="1" ht="15" customHeight="1">
      <c r="A15" s="520" t="s">
        <v>287</v>
      </c>
      <c r="B15" s="519" t="s">
        <v>298</v>
      </c>
      <c r="C15" s="521">
        <v>0</v>
      </c>
      <c r="D15" s="237"/>
    </row>
    <row r="16" spans="1:4" s="210" customFormat="1" ht="16.5" customHeight="1">
      <c r="A16" s="520" t="s">
        <v>285</v>
      </c>
      <c r="B16" s="519" t="s">
        <v>297</v>
      </c>
      <c r="C16" s="518">
        <v>0</v>
      </c>
      <c r="D16" s="209"/>
    </row>
    <row r="17" spans="1:4" s="210" customFormat="1" ht="16.5" customHeight="1">
      <c r="A17" s="520" t="s">
        <v>283</v>
      </c>
      <c r="B17" s="519" t="s">
        <v>360</v>
      </c>
      <c r="C17" s="518">
        <f>SUM(C18)</f>
        <v>57796000</v>
      </c>
      <c r="D17" s="209"/>
    </row>
    <row r="18" spans="1:4" s="219" customFormat="1" ht="15" customHeight="1" thickBot="1">
      <c r="A18" s="236" t="s">
        <v>12</v>
      </c>
      <c r="B18" s="234" t="s">
        <v>361</v>
      </c>
      <c r="C18" s="235">
        <v>57796000</v>
      </c>
      <c r="D18" s="218"/>
    </row>
    <row r="19" spans="1:5" ht="33.75" customHeight="1" thickTop="1">
      <c r="A19" s="509"/>
      <c r="B19" s="508" t="s">
        <v>3</v>
      </c>
      <c r="C19" s="507">
        <f>SUM(C5,C7,C8,C9,C14,C15,C16,C17)</f>
        <v>60636000</v>
      </c>
      <c r="D19" s="238"/>
      <c r="E19" s="238"/>
    </row>
    <row r="20" spans="1:5" ht="27" customHeight="1">
      <c r="A20" s="506"/>
      <c r="B20" s="505"/>
      <c r="C20" s="555"/>
      <c r="D20" s="238"/>
      <c r="E20" s="238"/>
    </row>
    <row r="21" spans="1:5" ht="27" customHeight="1">
      <c r="A21" s="506"/>
      <c r="B21" s="505"/>
      <c r="C21" s="555"/>
      <c r="D21" s="238"/>
      <c r="E21" s="238"/>
    </row>
    <row r="22" spans="1:5" ht="33.75" customHeight="1" thickBot="1">
      <c r="A22" s="553"/>
      <c r="B22" s="554" t="s">
        <v>362</v>
      </c>
      <c r="C22" s="208" t="s">
        <v>293</v>
      </c>
      <c r="D22" s="238"/>
      <c r="E22" s="238"/>
    </row>
    <row r="23" spans="1:4" s="197" customFormat="1" ht="16.5" customHeight="1" thickTop="1">
      <c r="A23" s="532" t="s">
        <v>22</v>
      </c>
      <c r="B23" s="533" t="s">
        <v>292</v>
      </c>
      <c r="C23" s="510">
        <f>SUM(C24:C30)</f>
        <v>42011168</v>
      </c>
      <c r="D23" s="196"/>
    </row>
    <row r="24" spans="1:4" s="201" customFormat="1" ht="15" customHeight="1">
      <c r="A24" s="198" t="s">
        <v>12</v>
      </c>
      <c r="B24" s="534" t="s">
        <v>328</v>
      </c>
      <c r="C24" s="199">
        <v>36372768</v>
      </c>
      <c r="D24" s="200"/>
    </row>
    <row r="25" spans="1:3" s="201" customFormat="1" ht="15" customHeight="1">
      <c r="A25" s="198" t="s">
        <v>13</v>
      </c>
      <c r="B25" s="534" t="s">
        <v>430</v>
      </c>
      <c r="C25" s="199">
        <v>1366400</v>
      </c>
    </row>
    <row r="26" spans="1:4" s="201" customFormat="1" ht="15" customHeight="1">
      <c r="A26" s="198" t="s">
        <v>14</v>
      </c>
      <c r="B26" s="534" t="s">
        <v>330</v>
      </c>
      <c r="C26" s="202">
        <v>2100000</v>
      </c>
      <c r="D26" s="200"/>
    </row>
    <row r="27" spans="1:4" s="201" customFormat="1" ht="15" customHeight="1">
      <c r="A27" s="198" t="s">
        <v>15</v>
      </c>
      <c r="B27" s="534" t="s">
        <v>331</v>
      </c>
      <c r="C27" s="199">
        <v>413000</v>
      </c>
      <c r="D27" s="200"/>
    </row>
    <row r="28" spans="1:4" s="201" customFormat="1" ht="15" customHeight="1">
      <c r="A28" s="198" t="s">
        <v>16</v>
      </c>
      <c r="B28" s="534" t="s">
        <v>332</v>
      </c>
      <c r="C28" s="199">
        <v>132000</v>
      </c>
      <c r="D28" s="200"/>
    </row>
    <row r="29" spans="1:3" s="201" customFormat="1" ht="15" customHeight="1">
      <c r="A29" s="198" t="s">
        <v>17</v>
      </c>
      <c r="B29" s="534" t="s">
        <v>431</v>
      </c>
      <c r="C29" s="199">
        <v>710000</v>
      </c>
    </row>
    <row r="30" spans="1:4" s="201" customFormat="1" ht="15" customHeight="1">
      <c r="A30" s="198" t="s">
        <v>18</v>
      </c>
      <c r="B30" s="608" t="s">
        <v>432</v>
      </c>
      <c r="C30" s="199">
        <v>917000</v>
      </c>
      <c r="D30" s="200"/>
    </row>
    <row r="31" spans="1:4" s="197" customFormat="1" ht="16.5" customHeight="1">
      <c r="A31" s="512" t="s">
        <v>24</v>
      </c>
      <c r="B31" s="511" t="s">
        <v>291</v>
      </c>
      <c r="C31" s="510">
        <v>8454832</v>
      </c>
      <c r="D31" s="196"/>
    </row>
    <row r="32" spans="1:4" s="201" customFormat="1" ht="16.5" customHeight="1">
      <c r="A32" s="512" t="s">
        <v>25</v>
      </c>
      <c r="B32" s="511" t="s">
        <v>290</v>
      </c>
      <c r="C32" s="510">
        <f>SUM(C33:C45)</f>
        <v>8170000</v>
      </c>
      <c r="D32" s="200"/>
    </row>
    <row r="33" spans="1:6" s="204" customFormat="1" ht="15" customHeight="1">
      <c r="A33" s="198" t="s">
        <v>12</v>
      </c>
      <c r="B33" s="535" t="s">
        <v>363</v>
      </c>
      <c r="C33" s="536">
        <v>350000</v>
      </c>
      <c r="D33" s="203"/>
      <c r="F33" s="205"/>
    </row>
    <row r="34" spans="1:6" s="204" customFormat="1" ht="15" customHeight="1">
      <c r="A34" s="198" t="s">
        <v>13</v>
      </c>
      <c r="B34" s="535" t="s">
        <v>338</v>
      </c>
      <c r="C34" s="536">
        <v>300000</v>
      </c>
      <c r="D34" s="203"/>
      <c r="F34" s="205"/>
    </row>
    <row r="35" spans="1:6" s="204" customFormat="1" ht="15" customHeight="1">
      <c r="A35" s="198" t="s">
        <v>14</v>
      </c>
      <c r="B35" s="535" t="s">
        <v>339</v>
      </c>
      <c r="C35" s="536">
        <v>350000</v>
      </c>
      <c r="D35" s="203"/>
      <c r="F35" s="205"/>
    </row>
    <row r="36" spans="1:6" s="204" customFormat="1" ht="15" customHeight="1">
      <c r="A36" s="198" t="s">
        <v>15</v>
      </c>
      <c r="B36" s="535" t="s">
        <v>340</v>
      </c>
      <c r="C36" s="536">
        <v>800000</v>
      </c>
      <c r="D36" s="203"/>
      <c r="F36" s="205"/>
    </row>
    <row r="37" spans="1:6" s="204" customFormat="1" ht="15" customHeight="1">
      <c r="A37" s="198" t="s">
        <v>16</v>
      </c>
      <c r="B37" s="535" t="s">
        <v>341</v>
      </c>
      <c r="C37" s="536">
        <v>100000</v>
      </c>
      <c r="D37" s="203"/>
      <c r="F37" s="205"/>
    </row>
    <row r="38" spans="1:6" s="204" customFormat="1" ht="15" customHeight="1">
      <c r="A38" s="198" t="s">
        <v>17</v>
      </c>
      <c r="B38" s="535" t="s">
        <v>342</v>
      </c>
      <c r="C38" s="536">
        <v>600000</v>
      </c>
      <c r="D38" s="203"/>
      <c r="F38" s="205"/>
    </row>
    <row r="39" spans="1:6" s="204" customFormat="1" ht="15" customHeight="1">
      <c r="A39" s="198" t="s">
        <v>18</v>
      </c>
      <c r="B39" s="535" t="s">
        <v>433</v>
      </c>
      <c r="C39" s="536">
        <v>500000</v>
      </c>
      <c r="D39" s="203"/>
      <c r="F39" s="205"/>
    </row>
    <row r="40" spans="1:6" s="204" customFormat="1" ht="15" customHeight="1">
      <c r="A40" s="198" t="s">
        <v>19</v>
      </c>
      <c r="B40" s="535" t="s">
        <v>364</v>
      </c>
      <c r="C40" s="536">
        <v>1400000</v>
      </c>
      <c r="D40" s="203"/>
      <c r="F40" s="205"/>
    </row>
    <row r="41" spans="1:4" s="201" customFormat="1" ht="15" customHeight="1">
      <c r="A41" s="198" t="s">
        <v>268</v>
      </c>
      <c r="B41" s="535" t="s">
        <v>365</v>
      </c>
      <c r="C41" s="536">
        <v>1000000</v>
      </c>
      <c r="D41" s="200"/>
    </row>
    <row r="42" spans="1:4" s="204" customFormat="1" ht="15" customHeight="1">
      <c r="A42" s="198" t="s">
        <v>269</v>
      </c>
      <c r="B42" s="535" t="s">
        <v>366</v>
      </c>
      <c r="C42" s="536">
        <v>250000</v>
      </c>
      <c r="D42" s="203"/>
    </row>
    <row r="43" spans="1:4" s="204" customFormat="1" ht="15" customHeight="1">
      <c r="A43" s="198" t="s">
        <v>324</v>
      </c>
      <c r="B43" s="535" t="s">
        <v>346</v>
      </c>
      <c r="C43" s="536">
        <v>1620000</v>
      </c>
      <c r="D43" s="203"/>
    </row>
    <row r="44" spans="1:4" s="204" customFormat="1" ht="15" customHeight="1">
      <c r="A44" s="198" t="s">
        <v>347</v>
      </c>
      <c r="B44" s="535" t="s">
        <v>348</v>
      </c>
      <c r="C44" s="536">
        <v>100000</v>
      </c>
      <c r="D44" s="203"/>
    </row>
    <row r="45" spans="1:4" s="204" customFormat="1" ht="15" customHeight="1">
      <c r="A45" s="198" t="s">
        <v>349</v>
      </c>
      <c r="B45" s="556" t="s">
        <v>367</v>
      </c>
      <c r="C45" s="557">
        <v>800000</v>
      </c>
      <c r="D45" s="203"/>
    </row>
    <row r="46" spans="1:4" s="201" customFormat="1" ht="20.25" customHeight="1">
      <c r="A46" s="512" t="s">
        <v>26</v>
      </c>
      <c r="B46" s="511" t="s">
        <v>289</v>
      </c>
      <c r="C46" s="510">
        <f>SUM(C47)</f>
        <v>2000000</v>
      </c>
      <c r="D46" s="200"/>
    </row>
    <row r="47" spans="1:6" s="204" customFormat="1" ht="15" customHeight="1" thickBot="1">
      <c r="A47" s="198" t="s">
        <v>12</v>
      </c>
      <c r="B47" s="535" t="s">
        <v>368</v>
      </c>
      <c r="C47" s="536">
        <v>2000000</v>
      </c>
      <c r="D47" s="203"/>
      <c r="F47" s="205"/>
    </row>
    <row r="48" spans="1:5" ht="33.75" customHeight="1" thickTop="1">
      <c r="A48" s="509"/>
      <c r="B48" s="508" t="s">
        <v>47</v>
      </c>
      <c r="C48" s="507">
        <f>SUM(C23,C31,C32,C46)</f>
        <v>60636000</v>
      </c>
      <c r="D48" s="238"/>
      <c r="E48" s="238"/>
    </row>
    <row r="49" spans="1:5" ht="27" customHeight="1">
      <c r="A49" s="506"/>
      <c r="B49" s="505"/>
      <c r="C49" s="555"/>
      <c r="D49" s="238"/>
      <c r="E49" s="238"/>
    </row>
    <row r="50" spans="1:4" s="219" customFormat="1" ht="22.5" customHeight="1">
      <c r="A50" s="218"/>
      <c r="B50" s="218"/>
      <c r="C50" s="529"/>
      <c r="D50" s="239"/>
    </row>
    <row r="51" spans="3:4" s="219" customFormat="1" ht="22.5" customHeight="1">
      <c r="C51" s="558"/>
      <c r="D51" s="239"/>
    </row>
  </sheetData>
  <sheetProtection/>
  <protectedRanges>
    <protectedRange sqref="A23:B23" name="Tartom?ny35_1"/>
    <protectedRange sqref="C24" name="Tartom?ny1_1"/>
    <protectedRange sqref="B26" name="Tartom?ny35_1_3"/>
    <protectedRange sqref="C26" name="Tartom?ny1_1_2"/>
    <protectedRange sqref="B27" name="Tartom?ny35_1_4"/>
    <protectedRange sqref="C27" name="Tartom?ny1_1_3"/>
    <protectedRange sqref="B28" name="Tartom?ny35_1_5"/>
    <protectedRange sqref="C28" name="Tartom?ny1_1_4"/>
    <protectedRange sqref="B30" name="Tartom?ny35_1_9"/>
    <protectedRange sqref="C30" name="Tartom?ny1_1_8"/>
    <protectedRange sqref="A31:B31" name="Tartom?ny35_1_10"/>
    <protectedRange sqref="A32:B32" name="Tartom?ny35_1_11"/>
    <protectedRange sqref="A34 A37 A40 A43" name="Tartom?ny35_1_12"/>
    <protectedRange sqref="A33:B33 A35:A36 A38:A39 A41:A42 A44:A45" name="Tartom?ny35_1_13"/>
    <protectedRange sqref="B34" name="Tartom?ny35_1_15"/>
    <protectedRange sqref="B35" name="Tartom?ny35_1_16"/>
    <protectedRange sqref="B36" name="Tartom?ny35_1_17"/>
    <protectedRange sqref="B37" name="Tartom?ny35_1_18"/>
    <protectedRange sqref="B38" name="Tartom?ny35_1_19"/>
    <protectedRange sqref="B39" name="Tartom?ny35_1_20"/>
    <protectedRange sqref="B40" name="Tartom?ny35_1_21"/>
    <protectedRange sqref="B41" name="Tartom?ny35_1_22"/>
    <protectedRange sqref="B42" name="Tartom?ny35_1_23"/>
    <protectedRange sqref="B43" name="Tartom?ny35_1_24"/>
    <protectedRange sqref="B44" name="Tartom?ny35_1_25"/>
    <protectedRange sqref="B45" name="Tartom?ny35_1_26"/>
    <protectedRange sqref="A46:B46" name="Tartom?ny35_1_2"/>
    <protectedRange sqref="A47:B47" name="Tartom?ny35_1_6"/>
    <protectedRange sqref="A25:B25 A27 A29" name="Tartom?ny35_1_1_1"/>
    <protectedRange sqref="C25" name="Tartom?ny1_1_1"/>
    <protectedRange sqref="B29" name="Tartom?ny35_1_5_2"/>
    <protectedRange sqref="C29" name="Tartom?ny1_1_4_2"/>
  </protectedRanges>
  <printOptions horizontalCentered="1"/>
  <pageMargins left="0.2953125" right="0.36" top="1.39" bottom="0.5653125" header="0.48" footer="0.31496062992125984"/>
  <pageSetup horizontalDpi="200" verticalDpi="200" orientation="portrait" paperSize="9" scale="75" r:id="rId1"/>
  <headerFooter alignWithMargins="0">
    <oddHeader>&amp;L&amp;"Times New Roman,Normál"&amp;12 5. melléklet  a 2/2019. (II.20.) önkormányzati rendelethez&amp;C&amp;"Times New Roman,Félkövér"
TÁBORFALVAI POLGÁRMESTERI HIVATAL BEVÉTELEI ÉS KIADÁSAI
</oddHeader>
    <oddFooter xml:space="preserve">&amp;C      &amp;"Times New Roman,Normál"&amp;12 Táborfalva Nagyközség Önkormányzat 2019. évi költségvetési rendelete  &amp;"Arial,Normál"&amp;10                             </oddFooter>
  </headerFooter>
  <colBreaks count="1" manualBreakCount="1">
    <brk id="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4:F47"/>
  <sheetViews>
    <sheetView view="pageLayout" zoomScaleSheetLayoutView="100" workbookViewId="0" topLeftCell="A16">
      <selection activeCell="B46" sqref="B46"/>
    </sheetView>
  </sheetViews>
  <sheetFormatPr defaultColWidth="9.140625" defaultRowHeight="24.75" customHeight="1"/>
  <cols>
    <col min="1" max="1" width="6.8515625" style="241" customWidth="1"/>
    <col min="2" max="2" width="90.00390625" style="242" customWidth="1"/>
    <col min="3" max="3" width="13.28125" style="498" customWidth="1"/>
    <col min="4" max="4" width="4.7109375" style="153" customWidth="1"/>
    <col min="5" max="16384" width="9.140625" style="153" customWidth="1"/>
  </cols>
  <sheetData>
    <row r="4" spans="1:4" s="210" customFormat="1" ht="33.75" customHeight="1" thickBot="1">
      <c r="A4" s="553"/>
      <c r="B4" s="554" t="s">
        <v>91</v>
      </c>
      <c r="C4" s="208" t="s">
        <v>293</v>
      </c>
      <c r="D4" s="209"/>
    </row>
    <row r="5" spans="1:4" s="210" customFormat="1" ht="16.5" customHeight="1" thickTop="1">
      <c r="A5" s="524" t="s">
        <v>22</v>
      </c>
      <c r="B5" s="523" t="s">
        <v>303</v>
      </c>
      <c r="C5" s="522">
        <v>0</v>
      </c>
      <c r="D5" s="209"/>
    </row>
    <row r="6" spans="1:4" s="210" customFormat="1" ht="16.5" customHeight="1">
      <c r="A6" s="520" t="s">
        <v>24</v>
      </c>
      <c r="B6" s="519" t="s">
        <v>302</v>
      </c>
      <c r="C6" s="518">
        <v>0</v>
      </c>
      <c r="D6" s="209"/>
    </row>
    <row r="7" spans="1:4" s="210" customFormat="1" ht="16.5" customHeight="1">
      <c r="A7" s="520" t="s">
        <v>25</v>
      </c>
      <c r="B7" s="519" t="s">
        <v>301</v>
      </c>
      <c r="C7" s="518">
        <v>0</v>
      </c>
      <c r="D7" s="209"/>
    </row>
    <row r="8" spans="1:4" s="210" customFormat="1" ht="16.5" customHeight="1">
      <c r="A8" s="520" t="s">
        <v>26</v>
      </c>
      <c r="B8" s="519" t="s">
        <v>300</v>
      </c>
      <c r="C8" s="518">
        <f>SUM(C9:C12)</f>
        <v>3245000</v>
      </c>
      <c r="D8" s="209"/>
    </row>
    <row r="9" spans="1:4" s="219" customFormat="1" ht="15" customHeight="1">
      <c r="A9" s="220" t="s">
        <v>12</v>
      </c>
      <c r="B9" s="214" t="s">
        <v>369</v>
      </c>
      <c r="C9" s="215">
        <v>40000</v>
      </c>
      <c r="D9" s="218"/>
    </row>
    <row r="10" spans="1:4" s="233" customFormat="1" ht="15" customHeight="1">
      <c r="A10" s="220" t="s">
        <v>13</v>
      </c>
      <c r="B10" s="214" t="s">
        <v>322</v>
      </c>
      <c r="C10" s="215">
        <v>160000</v>
      </c>
      <c r="D10" s="237"/>
    </row>
    <row r="11" spans="1:4" s="233" customFormat="1" ht="15" customHeight="1">
      <c r="A11" s="220" t="s">
        <v>14</v>
      </c>
      <c r="B11" s="214" t="s">
        <v>323</v>
      </c>
      <c r="C11" s="215">
        <v>45000</v>
      </c>
      <c r="D11" s="237"/>
    </row>
    <row r="12" spans="1:4" s="233" customFormat="1" ht="15" customHeight="1">
      <c r="A12" s="220" t="s">
        <v>15</v>
      </c>
      <c r="B12" s="214" t="s">
        <v>370</v>
      </c>
      <c r="C12" s="215">
        <v>3000000</v>
      </c>
      <c r="D12" s="237"/>
    </row>
    <row r="13" spans="1:4" s="210" customFormat="1" ht="16.5" customHeight="1">
      <c r="A13" s="520" t="s">
        <v>48</v>
      </c>
      <c r="B13" s="519" t="s">
        <v>299</v>
      </c>
      <c r="C13" s="518">
        <v>0</v>
      </c>
      <c r="D13" s="209"/>
    </row>
    <row r="14" spans="1:4" s="233" customFormat="1" ht="15" customHeight="1">
      <c r="A14" s="520" t="s">
        <v>287</v>
      </c>
      <c r="B14" s="519" t="s">
        <v>298</v>
      </c>
      <c r="C14" s="521">
        <v>0</v>
      </c>
      <c r="D14" s="237"/>
    </row>
    <row r="15" spans="1:4" s="210" customFormat="1" ht="16.5" customHeight="1">
      <c r="A15" s="520" t="s">
        <v>285</v>
      </c>
      <c r="B15" s="519" t="s">
        <v>297</v>
      </c>
      <c r="C15" s="518">
        <v>0</v>
      </c>
      <c r="D15" s="209"/>
    </row>
    <row r="16" spans="1:4" s="210" customFormat="1" ht="16.5" customHeight="1">
      <c r="A16" s="520" t="s">
        <v>283</v>
      </c>
      <c r="B16" s="519" t="s">
        <v>360</v>
      </c>
      <c r="C16" s="518">
        <f>SUM(C17)</f>
        <v>94816000</v>
      </c>
      <c r="D16" s="209"/>
    </row>
    <row r="17" spans="1:4" s="219" customFormat="1" ht="15" customHeight="1" thickBot="1">
      <c r="A17" s="236" t="s">
        <v>12</v>
      </c>
      <c r="B17" s="234" t="s">
        <v>361</v>
      </c>
      <c r="C17" s="235">
        <v>94816000</v>
      </c>
      <c r="D17" s="218"/>
    </row>
    <row r="18" spans="1:5" ht="33.75" customHeight="1" thickTop="1">
      <c r="A18" s="509"/>
      <c r="B18" s="508" t="s">
        <v>3</v>
      </c>
      <c r="C18" s="507">
        <f>SUM(C5,C6,C7,C8,C13,C14,C15,C16)</f>
        <v>98061000</v>
      </c>
      <c r="D18" s="238"/>
      <c r="E18" s="238"/>
    </row>
    <row r="19" spans="1:5" ht="27" customHeight="1">
      <c r="A19" s="506"/>
      <c r="B19" s="505"/>
      <c r="C19" s="555"/>
      <c r="D19" s="238"/>
      <c r="E19" s="238"/>
    </row>
    <row r="20" spans="1:5" ht="27" customHeight="1">
      <c r="A20" s="506"/>
      <c r="B20" s="505"/>
      <c r="C20" s="555"/>
      <c r="D20" s="238"/>
      <c r="E20" s="238"/>
    </row>
    <row r="21" spans="1:5" ht="33.75" customHeight="1" thickBot="1">
      <c r="A21" s="553"/>
      <c r="B21" s="554" t="s">
        <v>92</v>
      </c>
      <c r="C21" s="208" t="s">
        <v>293</v>
      </c>
      <c r="D21" s="238"/>
      <c r="E21" s="238"/>
    </row>
    <row r="22" spans="1:4" s="197" customFormat="1" ht="16.5" customHeight="1" thickTop="1">
      <c r="A22" s="532" t="s">
        <v>22</v>
      </c>
      <c r="B22" s="533" t="s">
        <v>292</v>
      </c>
      <c r="C22" s="510">
        <f>SUM(C23:C29)</f>
        <v>64618680</v>
      </c>
      <c r="D22" s="196"/>
    </row>
    <row r="23" spans="1:4" s="201" customFormat="1" ht="15" customHeight="1">
      <c r="A23" s="198" t="s">
        <v>12</v>
      </c>
      <c r="B23" s="534" t="s">
        <v>328</v>
      </c>
      <c r="C23" s="199">
        <v>59480680</v>
      </c>
      <c r="D23" s="200"/>
    </row>
    <row r="24" spans="1:3" s="201" customFormat="1" ht="15" customHeight="1">
      <c r="A24" s="198" t="s">
        <v>13</v>
      </c>
      <c r="B24" s="534" t="s">
        <v>434</v>
      </c>
      <c r="C24" s="199">
        <v>429000</v>
      </c>
    </row>
    <row r="25" spans="1:4" s="201" customFormat="1" ht="15" customHeight="1">
      <c r="A25" s="198" t="s">
        <v>14</v>
      </c>
      <c r="B25" s="534" t="s">
        <v>330</v>
      </c>
      <c r="C25" s="202">
        <v>1700000</v>
      </c>
      <c r="D25" s="200"/>
    </row>
    <row r="26" spans="1:4" s="201" customFormat="1" ht="15" customHeight="1">
      <c r="A26" s="198" t="s">
        <v>15</v>
      </c>
      <c r="B26" s="534" t="s">
        <v>331</v>
      </c>
      <c r="C26" s="199">
        <v>450000</v>
      </c>
      <c r="D26" s="200"/>
    </row>
    <row r="27" spans="1:4" s="201" customFormat="1" ht="15" customHeight="1">
      <c r="A27" s="198" t="s">
        <v>16</v>
      </c>
      <c r="B27" s="534" t="s">
        <v>332</v>
      </c>
      <c r="C27" s="199">
        <v>204000</v>
      </c>
      <c r="D27" s="200"/>
    </row>
    <row r="28" spans="1:4" s="201" customFormat="1" ht="15" customHeight="1">
      <c r="A28" s="198" t="s">
        <v>17</v>
      </c>
      <c r="B28" s="534" t="s">
        <v>334</v>
      </c>
      <c r="C28" s="199">
        <v>2340000</v>
      </c>
      <c r="D28" s="200"/>
    </row>
    <row r="29" spans="1:4" s="201" customFormat="1" ht="15" customHeight="1">
      <c r="A29" s="198" t="s">
        <v>18</v>
      </c>
      <c r="B29" s="534" t="s">
        <v>335</v>
      </c>
      <c r="C29" s="199">
        <v>15000</v>
      </c>
      <c r="D29" s="200"/>
    </row>
    <row r="30" spans="1:4" s="197" customFormat="1" ht="16.5" customHeight="1">
      <c r="A30" s="512" t="s">
        <v>24</v>
      </c>
      <c r="B30" s="511" t="s">
        <v>291</v>
      </c>
      <c r="C30" s="510">
        <v>12770320</v>
      </c>
      <c r="D30" s="196"/>
    </row>
    <row r="31" spans="1:4" s="201" customFormat="1" ht="16.5" customHeight="1">
      <c r="A31" s="512" t="s">
        <v>25</v>
      </c>
      <c r="B31" s="511" t="s">
        <v>290</v>
      </c>
      <c r="C31" s="510">
        <f>SUM(C32:C43)</f>
        <v>20672000</v>
      </c>
      <c r="D31" s="200"/>
    </row>
    <row r="32" spans="1:6" s="204" customFormat="1" ht="15" customHeight="1">
      <c r="A32" s="198" t="s">
        <v>12</v>
      </c>
      <c r="B32" s="535" t="s">
        <v>371</v>
      </c>
      <c r="C32" s="536">
        <v>800000</v>
      </c>
      <c r="D32" s="203"/>
      <c r="F32" s="205"/>
    </row>
    <row r="33" spans="1:6" s="204" customFormat="1" ht="15" customHeight="1">
      <c r="A33" s="198" t="s">
        <v>13</v>
      </c>
      <c r="B33" s="535" t="s">
        <v>363</v>
      </c>
      <c r="C33" s="536">
        <v>600000</v>
      </c>
      <c r="D33" s="203"/>
      <c r="F33" s="205"/>
    </row>
    <row r="34" spans="1:6" s="204" customFormat="1" ht="15" customHeight="1">
      <c r="A34" s="198" t="s">
        <v>14</v>
      </c>
      <c r="B34" s="535" t="s">
        <v>372</v>
      </c>
      <c r="C34" s="536">
        <v>110000</v>
      </c>
      <c r="D34" s="203"/>
      <c r="F34" s="205"/>
    </row>
    <row r="35" spans="1:6" s="204" customFormat="1" ht="15" customHeight="1">
      <c r="A35" s="198" t="s">
        <v>15</v>
      </c>
      <c r="B35" s="535" t="s">
        <v>339</v>
      </c>
      <c r="C35" s="536">
        <v>600000</v>
      </c>
      <c r="D35" s="203"/>
      <c r="F35" s="205"/>
    </row>
    <row r="36" spans="1:6" s="204" customFormat="1" ht="15" customHeight="1">
      <c r="A36" s="198" t="s">
        <v>16</v>
      </c>
      <c r="B36" s="535" t="s">
        <v>340</v>
      </c>
      <c r="C36" s="536">
        <v>1500000</v>
      </c>
      <c r="D36" s="203"/>
      <c r="F36" s="205"/>
    </row>
    <row r="37" spans="1:6" s="204" customFormat="1" ht="15" customHeight="1">
      <c r="A37" s="198" t="s">
        <v>17</v>
      </c>
      <c r="B37" s="535" t="s">
        <v>341</v>
      </c>
      <c r="C37" s="536">
        <v>400000</v>
      </c>
      <c r="D37" s="203"/>
      <c r="F37" s="205"/>
    </row>
    <row r="38" spans="1:6" s="204" customFormat="1" ht="15" customHeight="1">
      <c r="A38" s="198" t="s">
        <v>18</v>
      </c>
      <c r="B38" s="535" t="s">
        <v>342</v>
      </c>
      <c r="C38" s="536">
        <v>11500000</v>
      </c>
      <c r="D38" s="203"/>
      <c r="F38" s="205"/>
    </row>
    <row r="39" spans="1:6" s="204" customFormat="1" ht="15" customHeight="1">
      <c r="A39" s="198" t="s">
        <v>19</v>
      </c>
      <c r="B39" s="535" t="s">
        <v>373</v>
      </c>
      <c r="C39" s="536">
        <v>400000</v>
      </c>
      <c r="D39" s="203"/>
      <c r="F39" s="205"/>
    </row>
    <row r="40" spans="1:4" s="201" customFormat="1" ht="15" customHeight="1">
      <c r="A40" s="198" t="s">
        <v>268</v>
      </c>
      <c r="B40" s="535" t="s">
        <v>374</v>
      </c>
      <c r="C40" s="536">
        <v>250000</v>
      </c>
      <c r="D40" s="200"/>
    </row>
    <row r="41" spans="1:4" s="204" customFormat="1" ht="15" customHeight="1">
      <c r="A41" s="198" t="s">
        <v>269</v>
      </c>
      <c r="B41" s="535" t="s">
        <v>346</v>
      </c>
      <c r="C41" s="536">
        <v>4062000</v>
      </c>
      <c r="D41" s="203"/>
    </row>
    <row r="42" spans="1:4" s="204" customFormat="1" ht="15" customHeight="1">
      <c r="A42" s="198" t="s">
        <v>324</v>
      </c>
      <c r="B42" s="535" t="s">
        <v>348</v>
      </c>
      <c r="C42" s="536">
        <v>150000</v>
      </c>
      <c r="D42" s="203"/>
    </row>
    <row r="43" spans="1:4" s="204" customFormat="1" ht="15" customHeight="1" thickBot="1">
      <c r="A43" s="198" t="s">
        <v>347</v>
      </c>
      <c r="B43" s="556" t="s">
        <v>375</v>
      </c>
      <c r="C43" s="557">
        <v>300000</v>
      </c>
      <c r="D43" s="203"/>
    </row>
    <row r="44" spans="1:5" ht="33.75" customHeight="1" thickTop="1">
      <c r="A44" s="509"/>
      <c r="B44" s="508" t="s">
        <v>47</v>
      </c>
      <c r="C44" s="507">
        <f>SUM(C22,C30,C31)</f>
        <v>98061000</v>
      </c>
      <c r="D44" s="238"/>
      <c r="E44" s="238"/>
    </row>
    <row r="45" spans="1:5" ht="27" customHeight="1">
      <c r="A45" s="506"/>
      <c r="B45" s="505"/>
      <c r="C45" s="555"/>
      <c r="D45" s="238"/>
      <c r="E45" s="238"/>
    </row>
    <row r="46" spans="1:4" s="219" customFormat="1" ht="22.5" customHeight="1">
      <c r="A46" s="218"/>
      <c r="B46" s="218"/>
      <c r="C46" s="529"/>
      <c r="D46" s="239"/>
    </row>
    <row r="47" spans="3:4" s="219" customFormat="1" ht="22.5" customHeight="1">
      <c r="C47" s="558"/>
      <c r="D47" s="239"/>
    </row>
  </sheetData>
  <sheetProtection/>
  <protectedRanges>
    <protectedRange sqref="A22:B22" name="Tartom?ny35_1"/>
    <protectedRange sqref="A23:B23 A25 A27 A29" name="Tartom?ny35_1_1"/>
    <protectedRange sqref="C23" name="Tartom?ny1_1"/>
    <protectedRange sqref="B25" name="Tartom?ny35_1_3"/>
    <protectedRange sqref="C25" name="Tartom?ny1_1_2"/>
    <protectedRange sqref="B26" name="Tartom?ny35_1_4"/>
    <protectedRange sqref="C26" name="Tartom?ny1_1_3"/>
    <protectedRange sqref="B27" name="Tartom?ny35_1_5"/>
    <protectedRange sqref="C27" name="Tartom?ny1_1_4"/>
    <protectedRange sqref="B28" name="Tartom?ny35_1_8"/>
    <protectedRange sqref="C28" name="Tartom?ny1_1_7"/>
    <protectedRange sqref="B29" name="Tartom?ny35_1_9"/>
    <protectedRange sqref="C29" name="Tartom?ny1_1_8"/>
    <protectedRange sqref="A30:B30" name="Tartom?ny35_1_10"/>
    <protectedRange sqref="A31:B31" name="Tartom?ny35_1_11"/>
    <protectedRange sqref="A32:B32 A34:A35 A37:A38 A40:A41 A43" name="Tartom?ny35_1_12"/>
    <protectedRange sqref="A33:B33 A36 A39 A42" name="Tartom?ny35_1_13"/>
    <protectedRange sqref="B34" name="Tartom?ny35_1_15"/>
    <protectedRange sqref="B35" name="Tartom?ny35_1_16"/>
    <protectedRange sqref="B36" name="Tartom?ny35_1_17"/>
    <protectedRange sqref="B37" name="Tartom?ny35_1_18"/>
    <protectedRange sqref="B38" name="Tartom?ny35_1_19"/>
    <protectedRange sqref="B39" name="Tartom?ny35_1_21"/>
    <protectedRange sqref="B40" name="Tartom?ny35_1_22"/>
    <protectedRange sqref="B41" name="Tartom?ny35_1_24"/>
    <protectedRange sqref="B42" name="Tartom?ny35_1_25"/>
    <protectedRange sqref="B43" name="Tartom?ny35_1_26"/>
    <protectedRange sqref="A24:B24 A26 A28" name="Tartom?ny35_1_1_1"/>
    <protectedRange sqref="C24" name="Tartom?ny1_1_1"/>
  </protectedRanges>
  <printOptions horizontalCentered="1"/>
  <pageMargins left="0.2953125" right="0.36" top="1.48" bottom="0.5653125" header="0.4" footer="0.31496062992125984"/>
  <pageSetup horizontalDpi="200" verticalDpi="200" orientation="portrait" paperSize="9" scale="75" r:id="rId1"/>
  <headerFooter alignWithMargins="0">
    <oddHeader>&amp;L&amp;"Times New Roman,Normál"&amp;12 6. melléklet  a 2/2019. (II.20.) önkormányzati rendelethez&amp;C&amp;"Times New Roman,Félkövér"
TÁBORFALVAI NAPRAFORGÓ ÓVODA BEVÉTELEI ÉS KIADÁSAI
</oddHeader>
    <oddFooter xml:space="preserve">&amp;C      &amp;"Times New Roman,Normál"&amp;12 Táborfalva Nagyközség Önkormányzat 2019. évi költségvetési rendelete &amp;"Arial,Normál"&amp;10                              </oddFooter>
  </headerFooter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L63"/>
  <sheetViews>
    <sheetView view="pageBreakPreview" zoomScaleSheetLayoutView="100" workbookViewId="0" topLeftCell="A1">
      <selection activeCell="H55" sqref="H55"/>
    </sheetView>
  </sheetViews>
  <sheetFormatPr defaultColWidth="9.140625" defaultRowHeight="24.75" customHeight="1"/>
  <cols>
    <col min="1" max="1" width="6.8515625" style="18" customWidth="1"/>
    <col min="2" max="2" width="84.57421875" style="19" customWidth="1"/>
    <col min="3" max="3" width="13.28125" style="25" customWidth="1"/>
    <col min="4" max="4" width="4.7109375" style="4" customWidth="1"/>
    <col min="5" max="16384" width="9.140625" style="4" customWidth="1"/>
  </cols>
  <sheetData>
    <row r="1" ht="9.75" customHeight="1">
      <c r="D1" s="47"/>
    </row>
    <row r="2" spans="1:4" s="11" customFormat="1" ht="29.25" customHeight="1" thickBot="1">
      <c r="A2" s="409"/>
      <c r="B2" s="410" t="s">
        <v>94</v>
      </c>
      <c r="C2" s="411" t="s">
        <v>27</v>
      </c>
      <c r="D2" s="369"/>
    </row>
    <row r="3" spans="1:4" s="12" customFormat="1" ht="13.5" customHeight="1" thickTop="1">
      <c r="A3" s="124" t="s">
        <v>22</v>
      </c>
      <c r="B3" s="125" t="s">
        <v>23</v>
      </c>
      <c r="C3" s="126">
        <f>SUM(C4,C8)</f>
        <v>49108</v>
      </c>
      <c r="D3" s="370"/>
    </row>
    <row r="4" spans="1:4" s="13" customFormat="1" ht="13.5" customHeight="1">
      <c r="A4" s="150" t="s">
        <v>12</v>
      </c>
      <c r="B4" s="130" t="s">
        <v>65</v>
      </c>
      <c r="C4" s="131">
        <f>SUM(C5:C7)</f>
        <v>35108</v>
      </c>
      <c r="D4" s="371"/>
    </row>
    <row r="5" spans="1:4" s="13" customFormat="1" ht="13.5" customHeight="1">
      <c r="A5" s="378" t="s">
        <v>62</v>
      </c>
      <c r="B5" s="379" t="s">
        <v>245</v>
      </c>
      <c r="C5" s="380">
        <v>28669</v>
      </c>
      <c r="D5" s="371"/>
    </row>
    <row r="6" spans="1:4" s="13" customFormat="1" ht="13.5" customHeight="1">
      <c r="A6" s="129" t="s">
        <v>62</v>
      </c>
      <c r="B6" s="381" t="s">
        <v>63</v>
      </c>
      <c r="C6" s="382">
        <v>6240</v>
      </c>
      <c r="D6" s="371"/>
    </row>
    <row r="7" spans="1:4" s="13" customFormat="1" ht="13.5" customHeight="1">
      <c r="A7" s="129" t="s">
        <v>62</v>
      </c>
      <c r="B7" s="381" t="s">
        <v>64</v>
      </c>
      <c r="C7" s="382">
        <v>199</v>
      </c>
      <c r="D7" s="371"/>
    </row>
    <row r="8" spans="1:4" s="13" customFormat="1" ht="13.5" customHeight="1">
      <c r="A8" s="150" t="s">
        <v>13</v>
      </c>
      <c r="B8" s="130" t="s">
        <v>66</v>
      </c>
      <c r="C8" s="383">
        <f>SUM(C9:C10)</f>
        <v>14000</v>
      </c>
      <c r="D8" s="371"/>
    </row>
    <row r="9" spans="1:6" s="15" customFormat="1" ht="13.5" customHeight="1">
      <c r="A9" s="133" t="s">
        <v>49</v>
      </c>
      <c r="B9" s="381" t="s">
        <v>95</v>
      </c>
      <c r="C9" s="382">
        <v>2500</v>
      </c>
      <c r="D9" s="372"/>
      <c r="F9" s="23"/>
    </row>
    <row r="10" spans="1:4" s="15" customFormat="1" ht="13.5" customHeight="1">
      <c r="A10" s="133" t="s">
        <v>67</v>
      </c>
      <c r="B10" s="381" t="s">
        <v>96</v>
      </c>
      <c r="C10" s="382">
        <v>11500</v>
      </c>
      <c r="D10" s="372"/>
    </row>
    <row r="11" spans="1:4" s="15" customFormat="1" ht="13.5" customHeight="1">
      <c r="A11" s="134" t="s">
        <v>24</v>
      </c>
      <c r="B11" s="135" t="s">
        <v>59</v>
      </c>
      <c r="C11" s="132">
        <f>SUM(C12:C15)</f>
        <v>185328</v>
      </c>
      <c r="D11" s="372"/>
    </row>
    <row r="12" spans="1:4" s="15" customFormat="1" ht="13.5" customHeight="1">
      <c r="A12" s="136" t="s">
        <v>12</v>
      </c>
      <c r="B12" s="381" t="s">
        <v>58</v>
      </c>
      <c r="C12" s="382">
        <v>65437</v>
      </c>
      <c r="D12" s="372"/>
    </row>
    <row r="13" spans="1:4" s="15" customFormat="1" ht="13.5" customHeight="1">
      <c r="A13" s="136" t="s">
        <v>13</v>
      </c>
      <c r="B13" s="381" t="s">
        <v>54</v>
      </c>
      <c r="C13" s="382">
        <v>67203</v>
      </c>
      <c r="D13" s="372"/>
    </row>
    <row r="14" spans="1:8" s="14" customFormat="1" ht="13.5" customHeight="1">
      <c r="A14" s="136" t="s">
        <v>14</v>
      </c>
      <c r="B14" s="381" t="s">
        <v>50</v>
      </c>
      <c r="C14" s="382">
        <v>48793</v>
      </c>
      <c r="D14" s="373"/>
      <c r="H14" s="74"/>
    </row>
    <row r="15" spans="1:12" s="14" customFormat="1" ht="13.5" customHeight="1">
      <c r="A15" s="136" t="s">
        <v>15</v>
      </c>
      <c r="B15" s="381" t="s">
        <v>75</v>
      </c>
      <c r="C15" s="382">
        <v>3895</v>
      </c>
      <c r="D15" s="373"/>
      <c r="K15" s="74"/>
      <c r="L15" s="74"/>
    </row>
    <row r="16" spans="1:11" s="17" customFormat="1" ht="13.5" customHeight="1">
      <c r="A16" s="138" t="s">
        <v>25</v>
      </c>
      <c r="B16" s="139" t="s">
        <v>29</v>
      </c>
      <c r="C16" s="126">
        <f>SUM(C17:C18)</f>
        <v>22850</v>
      </c>
      <c r="D16" s="374"/>
      <c r="K16" s="46"/>
    </row>
    <row r="17" spans="1:4" s="17" customFormat="1" ht="13.5" customHeight="1">
      <c r="A17" s="136" t="s">
        <v>12</v>
      </c>
      <c r="B17" s="384" t="s">
        <v>30</v>
      </c>
      <c r="C17" s="385">
        <v>14000</v>
      </c>
      <c r="D17" s="374"/>
    </row>
    <row r="18" spans="1:4" s="17" customFormat="1" ht="13.5" customHeight="1">
      <c r="A18" s="140" t="s">
        <v>13</v>
      </c>
      <c r="B18" s="384" t="s">
        <v>177</v>
      </c>
      <c r="C18" s="385">
        <v>8850</v>
      </c>
      <c r="D18" s="374"/>
    </row>
    <row r="19" spans="1:4" s="17" customFormat="1" ht="13.5" customHeight="1">
      <c r="A19" s="375"/>
      <c r="B19" s="141" t="s">
        <v>76</v>
      </c>
      <c r="C19" s="142">
        <f>SUM(C3,C11,C16)</f>
        <v>257286</v>
      </c>
      <c r="D19" s="376"/>
    </row>
    <row r="20" spans="1:8" s="17" customFormat="1" ht="13.5" customHeight="1">
      <c r="A20" s="143" t="s">
        <v>26</v>
      </c>
      <c r="B20" s="144" t="s">
        <v>61</v>
      </c>
      <c r="C20" s="145">
        <f>SUM(C21:C21)</f>
        <v>14895</v>
      </c>
      <c r="D20" s="377"/>
      <c r="H20" s="46"/>
    </row>
    <row r="21" spans="1:4" s="17" customFormat="1" ht="13.5" customHeight="1" thickBot="1">
      <c r="A21" s="146" t="s">
        <v>12</v>
      </c>
      <c r="B21" s="386" t="s">
        <v>60</v>
      </c>
      <c r="C21" s="382">
        <v>14895</v>
      </c>
      <c r="D21" s="374"/>
    </row>
    <row r="22" spans="1:5" ht="13.5" customHeight="1" thickTop="1">
      <c r="A22" s="418"/>
      <c r="B22" s="412" t="s">
        <v>3</v>
      </c>
      <c r="C22" s="417">
        <f>SUM(C3,C11,C16,C20)</f>
        <v>272181</v>
      </c>
      <c r="D22" s="407"/>
      <c r="E22" s="47"/>
    </row>
    <row r="23" spans="1:5" ht="13.5" customHeight="1">
      <c r="A23" s="404"/>
      <c r="B23" s="405"/>
      <c r="C23" s="406"/>
      <c r="D23" s="407"/>
      <c r="E23" s="47"/>
    </row>
    <row r="24" spans="1:4" s="15" customFormat="1" ht="11.25" customHeight="1">
      <c r="A24" s="42"/>
      <c r="B24" s="42"/>
      <c r="C24" s="118"/>
      <c r="D24" s="16"/>
    </row>
    <row r="25" spans="1:4" s="15" customFormat="1" ht="29.25" customHeight="1" thickBot="1">
      <c r="A25" s="423"/>
      <c r="B25" s="424" t="s">
        <v>97</v>
      </c>
      <c r="C25" s="425" t="s">
        <v>27</v>
      </c>
      <c r="D25" s="16"/>
    </row>
    <row r="26" spans="1:3" ht="13.5" customHeight="1" thickTop="1">
      <c r="A26" s="402" t="s">
        <v>22</v>
      </c>
      <c r="B26" s="393" t="s">
        <v>45</v>
      </c>
      <c r="C26" s="403">
        <f>SUM(C27:C31)</f>
        <v>312121</v>
      </c>
    </row>
    <row r="27" spans="1:3" ht="13.5" customHeight="1">
      <c r="A27" s="390" t="s">
        <v>12</v>
      </c>
      <c r="B27" s="391" t="s">
        <v>250</v>
      </c>
      <c r="C27" s="392">
        <v>124473</v>
      </c>
    </row>
    <row r="28" spans="1:3" ht="13.5" customHeight="1">
      <c r="A28" s="390" t="s">
        <v>13</v>
      </c>
      <c r="B28" s="391" t="s">
        <v>251</v>
      </c>
      <c r="C28" s="392">
        <v>31802</v>
      </c>
    </row>
    <row r="29" spans="1:3" ht="13.5" customHeight="1">
      <c r="A29" s="390" t="s">
        <v>14</v>
      </c>
      <c r="B29" s="391" t="s">
        <v>36</v>
      </c>
      <c r="C29" s="392">
        <v>99645</v>
      </c>
    </row>
    <row r="30" spans="1:3" ht="13.5" customHeight="1">
      <c r="A30" s="390" t="s">
        <v>15</v>
      </c>
      <c r="B30" s="391" t="s">
        <v>80</v>
      </c>
      <c r="C30" s="392">
        <v>21500</v>
      </c>
    </row>
    <row r="31" spans="1:3" ht="13.5" customHeight="1">
      <c r="A31" s="390" t="s">
        <v>16</v>
      </c>
      <c r="B31" s="391" t="s">
        <v>77</v>
      </c>
      <c r="C31" s="392">
        <f>SUM(C32:C33)</f>
        <v>34701</v>
      </c>
    </row>
    <row r="32" spans="1:3" ht="13.5" customHeight="1">
      <c r="A32" s="397" t="s">
        <v>62</v>
      </c>
      <c r="B32" s="398" t="s">
        <v>253</v>
      </c>
      <c r="C32" s="399">
        <v>6193</v>
      </c>
    </row>
    <row r="33" spans="1:6" ht="13.5" customHeight="1">
      <c r="A33" s="397" t="s">
        <v>62</v>
      </c>
      <c r="B33" s="398" t="s">
        <v>254</v>
      </c>
      <c r="C33" s="399">
        <f>SUM(C34:C38)</f>
        <v>28508</v>
      </c>
      <c r="D33" s="59"/>
      <c r="E33" s="47"/>
      <c r="F33" s="47"/>
    </row>
    <row r="34" spans="1:6" ht="9" customHeight="1">
      <c r="A34" s="397"/>
      <c r="B34" s="400" t="s">
        <v>255</v>
      </c>
      <c r="C34" s="401">
        <v>20468</v>
      </c>
      <c r="D34" s="47"/>
      <c r="E34" s="47"/>
      <c r="F34" s="47"/>
    </row>
    <row r="35" spans="1:6" ht="9" customHeight="1">
      <c r="A35" s="397"/>
      <c r="B35" s="400" t="s">
        <v>256</v>
      </c>
      <c r="C35" s="401">
        <v>2500</v>
      </c>
      <c r="D35" s="47"/>
      <c r="E35" s="47"/>
      <c r="F35" s="47"/>
    </row>
    <row r="36" spans="1:6" ht="9" customHeight="1">
      <c r="A36" s="397"/>
      <c r="B36" s="400" t="s">
        <v>257</v>
      </c>
      <c r="C36" s="401">
        <v>2600</v>
      </c>
      <c r="D36" s="47"/>
      <c r="E36" s="47"/>
      <c r="F36" s="47"/>
    </row>
    <row r="37" spans="1:6" ht="9" customHeight="1">
      <c r="A37" s="397"/>
      <c r="B37" s="400" t="s">
        <v>258</v>
      </c>
      <c r="C37" s="401">
        <v>2500</v>
      </c>
      <c r="D37" s="47"/>
      <c r="E37" s="47"/>
      <c r="F37" s="47"/>
    </row>
    <row r="38" spans="1:6" ht="9" customHeight="1">
      <c r="A38" s="397"/>
      <c r="B38" s="400" t="s">
        <v>259</v>
      </c>
      <c r="C38" s="401">
        <v>440</v>
      </c>
      <c r="D38" s="47"/>
      <c r="E38" s="47"/>
      <c r="F38" s="47"/>
    </row>
    <row r="39" spans="1:3" ht="13.5" customHeight="1">
      <c r="A39" s="387" t="s">
        <v>24</v>
      </c>
      <c r="B39" s="388" t="s">
        <v>46</v>
      </c>
      <c r="C39" s="389">
        <f>SUM(C40)</f>
        <v>50469</v>
      </c>
    </row>
    <row r="40" spans="1:3" ht="13.5" customHeight="1" thickBot="1">
      <c r="A40" s="390" t="s">
        <v>12</v>
      </c>
      <c r="B40" s="391" t="s">
        <v>98</v>
      </c>
      <c r="C40" s="392">
        <v>50469</v>
      </c>
    </row>
    <row r="41" spans="1:6" ht="13.5" customHeight="1" thickTop="1">
      <c r="A41" s="420"/>
      <c r="B41" s="413" t="s">
        <v>47</v>
      </c>
      <c r="C41" s="419">
        <f>SUM(C26,C39)</f>
        <v>362590</v>
      </c>
      <c r="D41" s="47"/>
      <c r="E41" s="47"/>
      <c r="F41" s="47"/>
    </row>
    <row r="42" spans="1:6" ht="13.5" customHeight="1">
      <c r="A42" s="404"/>
      <c r="B42" s="405"/>
      <c r="C42" s="406"/>
      <c r="D42" s="47"/>
      <c r="E42" s="47"/>
      <c r="F42" s="47"/>
    </row>
    <row r="43" ht="11.25" customHeight="1"/>
    <row r="44" spans="1:3" ht="29.25" customHeight="1" thickBot="1">
      <c r="A44" s="414"/>
      <c r="B44" s="410" t="s">
        <v>99</v>
      </c>
      <c r="C44" s="411" t="s">
        <v>27</v>
      </c>
    </row>
    <row r="45" spans="1:3" ht="13.5" customHeight="1" thickTop="1">
      <c r="A45" s="124" t="s">
        <v>22</v>
      </c>
      <c r="B45" s="125" t="s">
        <v>23</v>
      </c>
      <c r="C45" s="126">
        <f>SUM(C46)</f>
        <v>845</v>
      </c>
    </row>
    <row r="46" spans="1:3" ht="13.5" customHeight="1">
      <c r="A46" s="150" t="s">
        <v>12</v>
      </c>
      <c r="B46" s="381" t="s">
        <v>246</v>
      </c>
      <c r="C46" s="382">
        <v>845</v>
      </c>
    </row>
    <row r="47" spans="1:3" ht="13.5" customHeight="1">
      <c r="A47" s="127" t="s">
        <v>24</v>
      </c>
      <c r="B47" s="128" t="s">
        <v>66</v>
      </c>
      <c r="C47" s="132">
        <f>SUM(C48:C50)</f>
        <v>80600</v>
      </c>
    </row>
    <row r="48" spans="1:3" ht="13.5" customHeight="1">
      <c r="A48" s="136" t="s">
        <v>12</v>
      </c>
      <c r="B48" s="381" t="s">
        <v>100</v>
      </c>
      <c r="C48" s="382">
        <v>80000</v>
      </c>
    </row>
    <row r="49" spans="1:3" ht="13.5" customHeight="1">
      <c r="A49" s="136" t="s">
        <v>13</v>
      </c>
      <c r="B49" s="381" t="s">
        <v>247</v>
      </c>
      <c r="C49" s="382">
        <v>100</v>
      </c>
    </row>
    <row r="50" spans="1:3" ht="13.5" customHeight="1">
      <c r="A50" s="136" t="s">
        <v>14</v>
      </c>
      <c r="B50" s="381" t="s">
        <v>248</v>
      </c>
      <c r="C50" s="382">
        <v>500</v>
      </c>
    </row>
    <row r="51" spans="1:3" ht="13.5" customHeight="1" thickBot="1">
      <c r="A51" s="147" t="s">
        <v>25</v>
      </c>
      <c r="B51" s="148" t="s">
        <v>182</v>
      </c>
      <c r="C51" s="149">
        <v>148574</v>
      </c>
    </row>
    <row r="52" spans="1:6" ht="13.5" customHeight="1" thickTop="1">
      <c r="A52" s="421"/>
      <c r="B52" s="412" t="s">
        <v>3</v>
      </c>
      <c r="C52" s="417">
        <f>SUM(C45,C47,C51)</f>
        <v>230019</v>
      </c>
      <c r="D52" s="47"/>
      <c r="E52" s="47"/>
      <c r="F52" s="47"/>
    </row>
    <row r="53" spans="1:6" ht="13.5" customHeight="1">
      <c r="A53" s="408"/>
      <c r="B53" s="405"/>
      <c r="C53" s="406"/>
      <c r="D53" s="47"/>
      <c r="E53" s="47"/>
      <c r="F53" s="47"/>
    </row>
    <row r="54" spans="1:6" ht="11.25" customHeight="1">
      <c r="A54" s="415"/>
      <c r="B54" s="422"/>
      <c r="C54" s="416"/>
      <c r="D54" s="47"/>
      <c r="E54" s="47"/>
      <c r="F54" s="47"/>
    </row>
    <row r="55" spans="1:3" ht="29.25" customHeight="1" thickBot="1">
      <c r="A55" s="423"/>
      <c r="B55" s="424" t="s">
        <v>102</v>
      </c>
      <c r="C55" s="425" t="s">
        <v>27</v>
      </c>
    </row>
    <row r="56" spans="1:3" ht="13.5" customHeight="1" thickTop="1">
      <c r="A56" s="402" t="s">
        <v>22</v>
      </c>
      <c r="B56" s="393" t="s">
        <v>45</v>
      </c>
      <c r="C56" s="403">
        <f>SUM(C57:C60)</f>
        <v>26610</v>
      </c>
    </row>
    <row r="57" spans="1:3" ht="13.5" customHeight="1">
      <c r="A57" s="395" t="s">
        <v>12</v>
      </c>
      <c r="B57" s="396" t="s">
        <v>249</v>
      </c>
      <c r="C57" s="394">
        <v>6480</v>
      </c>
    </row>
    <row r="58" spans="1:3" ht="13.5" customHeight="1">
      <c r="A58" s="395" t="s">
        <v>13</v>
      </c>
      <c r="B58" s="396" t="s">
        <v>252</v>
      </c>
      <c r="C58" s="394">
        <v>1750</v>
      </c>
    </row>
    <row r="59" spans="1:3" ht="13.5" customHeight="1">
      <c r="A59" s="390" t="s">
        <v>14</v>
      </c>
      <c r="B59" s="391" t="s">
        <v>36</v>
      </c>
      <c r="C59" s="392">
        <v>6100</v>
      </c>
    </row>
    <row r="60" spans="1:3" ht="13.5" customHeight="1">
      <c r="A60" s="390" t="s">
        <v>15</v>
      </c>
      <c r="B60" s="391" t="s">
        <v>101</v>
      </c>
      <c r="C60" s="392">
        <v>12280</v>
      </c>
    </row>
    <row r="61" spans="1:3" ht="13.5" customHeight="1">
      <c r="A61" s="387" t="s">
        <v>24</v>
      </c>
      <c r="B61" s="388" t="s">
        <v>46</v>
      </c>
      <c r="C61" s="389">
        <f>SUM(C62)</f>
        <v>113000</v>
      </c>
    </row>
    <row r="62" spans="1:3" ht="13.5" customHeight="1" thickBot="1">
      <c r="A62" s="390" t="s">
        <v>12</v>
      </c>
      <c r="B62" s="391" t="s">
        <v>98</v>
      </c>
      <c r="C62" s="392">
        <v>113000</v>
      </c>
    </row>
    <row r="63" spans="1:4" ht="13.5" customHeight="1" thickTop="1">
      <c r="A63" s="426"/>
      <c r="B63" s="413" t="s">
        <v>47</v>
      </c>
      <c r="C63" s="419">
        <f>SUM(C56,C61)</f>
        <v>139610</v>
      </c>
      <c r="D63" s="47"/>
    </row>
  </sheetData>
  <sheetProtection/>
  <protectedRanges>
    <protectedRange sqref="A25:B25 A55:B55 A2:B23 A44:B53" name="Tartom?ny35_1"/>
    <protectedRange sqref="C4:C7 C46" name="Tartom?ny1_1"/>
    <protectedRange sqref="C15" name="Tartom?ny3_1"/>
    <protectedRange sqref="C20 C51" name="Tartom?ny4_1"/>
    <protectedRange sqref="C22:C23 C52:C53" name="Tartom?ny11_1"/>
    <protectedRange sqref="A56:B60 A26:B38" name="Tartom?ny35_1_2"/>
    <protectedRange sqref="C59:C60 C27:C38" name="Tartom?ny1_1_2"/>
    <protectedRange sqref="A61:B63 A39:B42" name="Tartom?ny35_1_3"/>
    <protectedRange sqref="C41:C42 C63" name="Tartom?ny11_1_1"/>
  </protectedRanges>
  <printOptions horizontalCentered="1"/>
  <pageMargins left="0.2953125" right="0.36" top="1.096875" bottom="0.5653125" header="0.31496062992125984" footer="0.1434375"/>
  <pageSetup horizontalDpi="200" verticalDpi="200" orientation="portrait" paperSize="9" scale="81" r:id="rId1"/>
  <headerFooter alignWithMargins="0">
    <oddHeader>&amp;L&amp;"Times New Roman,Dőlt"&amp;12 3. melléklet  a 2/2016. (II.17.) önkormányzati rendelethez&amp;C&amp;"Times New Roman,Félkövér"
TÁBORFALVA NAGYKÖZSÉG ÖNKORMÁNYZAT 
KÖTELEZŐ, -ÖNKÉNT VÁLLALT ÉS ÁLLAMI FELADATAINAK 
BEVÉTELEI ÉS KIADÁSAI &amp;EÖSSZEVONTAN</oddHeader>
    <oddFooter>&amp;C&amp;"Times New Roman,Normál"&amp;12Táborfalva Nagyközség Önkormányzat 2016. évi költségvetési rendelete</oddFooter>
  </headerFooter>
  <colBreaks count="1" manualBreakCount="1">
    <brk id="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E25"/>
  <sheetViews>
    <sheetView view="pageLayout" zoomScale="90" zoomScaleSheetLayoutView="90" zoomScalePageLayoutView="90" workbookViewId="0" topLeftCell="A1">
      <selection activeCell="B24" sqref="B24"/>
    </sheetView>
  </sheetViews>
  <sheetFormatPr defaultColWidth="11.7109375" defaultRowHeight="12.75"/>
  <cols>
    <col min="1" max="1" width="61.140625" style="2" customWidth="1"/>
    <col min="2" max="2" width="12.7109375" style="3" customWidth="1"/>
    <col min="3" max="3" width="60.57421875" style="1" customWidth="1"/>
    <col min="4" max="4" width="12.7109375" style="1" customWidth="1"/>
    <col min="5" max="16384" width="11.7109375" style="1" customWidth="1"/>
  </cols>
  <sheetData>
    <row r="1" spans="1:4" ht="16.5" customHeight="1">
      <c r="A1" s="651" t="s">
        <v>136</v>
      </c>
      <c r="B1" s="651"/>
      <c r="C1" s="651"/>
      <c r="D1" s="651"/>
    </row>
    <row r="2" spans="1:4" ht="16.5" customHeight="1">
      <c r="A2" s="559"/>
      <c r="B2" s="559"/>
      <c r="C2" s="559"/>
      <c r="D2" s="559"/>
    </row>
    <row r="3" spans="1:4" ht="16.5" customHeight="1">
      <c r="A3" s="559"/>
      <c r="B3" s="559"/>
      <c r="C3" s="559"/>
      <c r="D3" s="559"/>
    </row>
    <row r="4" spans="1:4" ht="16.5" customHeight="1">
      <c r="A4" s="559"/>
      <c r="B4" s="559"/>
      <c r="C4" s="559"/>
      <c r="D4" s="559"/>
    </row>
    <row r="5" spans="1:4" ht="16.5" customHeight="1">
      <c r="A5" s="559"/>
      <c r="B5" s="559"/>
      <c r="C5" s="559"/>
      <c r="D5" s="559"/>
    </row>
    <row r="6" spans="1:4" ht="21" customHeight="1" thickBot="1">
      <c r="A6" s="433"/>
      <c r="B6" s="433"/>
      <c r="C6" s="433"/>
      <c r="D6" s="433"/>
    </row>
    <row r="7" spans="1:4" ht="31.5" customHeight="1" thickBot="1">
      <c r="A7" s="434" t="s">
        <v>6</v>
      </c>
      <c r="B7" s="435" t="s">
        <v>376</v>
      </c>
      <c r="C7" s="436" t="s">
        <v>7</v>
      </c>
      <c r="D7" s="437" t="s">
        <v>376</v>
      </c>
    </row>
    <row r="8" spans="1:4" s="9" customFormat="1" ht="18" customHeight="1" thickBot="1">
      <c r="A8" s="438" t="s">
        <v>8</v>
      </c>
      <c r="B8" s="439">
        <f>SUM(B9:B12)</f>
        <v>538941633</v>
      </c>
      <c r="C8" s="440" t="s">
        <v>9</v>
      </c>
      <c r="D8" s="441">
        <f>SUM(D9:D14)</f>
        <v>518430265</v>
      </c>
    </row>
    <row r="9" spans="1:4" s="10" customFormat="1" ht="16.5" customHeight="1">
      <c r="A9" s="442" t="s">
        <v>125</v>
      </c>
      <c r="B9" s="443">
        <v>20466424</v>
      </c>
      <c r="C9" s="444" t="s">
        <v>141</v>
      </c>
      <c r="D9" s="445">
        <v>167739800</v>
      </c>
    </row>
    <row r="10" spans="1:4" s="10" customFormat="1" ht="16.5" customHeight="1">
      <c r="A10" s="442" t="s">
        <v>130</v>
      </c>
      <c r="B10" s="443">
        <v>135500000</v>
      </c>
      <c r="C10" s="444" t="s">
        <v>272</v>
      </c>
      <c r="D10" s="445">
        <v>32955960</v>
      </c>
    </row>
    <row r="11" spans="1:4" s="10" customFormat="1" ht="16.5" customHeight="1">
      <c r="A11" s="442" t="s">
        <v>131</v>
      </c>
      <c r="B11" s="443">
        <v>230363209</v>
      </c>
      <c r="C11" s="444" t="s">
        <v>273</v>
      </c>
      <c r="D11" s="445">
        <v>110083750</v>
      </c>
    </row>
    <row r="12" spans="1:4" s="10" customFormat="1" ht="16.5" customHeight="1">
      <c r="A12" s="442" t="s">
        <v>132</v>
      </c>
      <c r="B12" s="443">
        <v>152612000</v>
      </c>
      <c r="C12" s="444" t="s">
        <v>144</v>
      </c>
      <c r="D12" s="445">
        <v>19759000</v>
      </c>
    </row>
    <row r="13" spans="1:4" s="10" customFormat="1" ht="16.5" customHeight="1">
      <c r="A13" s="446"/>
      <c r="B13" s="447"/>
      <c r="C13" s="444" t="s">
        <v>145</v>
      </c>
      <c r="D13" s="445">
        <v>28974225</v>
      </c>
    </row>
    <row r="14" spans="1:4" s="9" customFormat="1" ht="16.5" customHeight="1">
      <c r="A14" s="446"/>
      <c r="B14" s="447"/>
      <c r="C14" s="444" t="s">
        <v>435</v>
      </c>
      <c r="D14" s="445">
        <v>158917530</v>
      </c>
    </row>
    <row r="15" spans="1:4" s="9" customFormat="1" ht="16.5" customHeight="1" thickBot="1">
      <c r="A15" s="448"/>
      <c r="B15" s="447"/>
      <c r="C15" s="449"/>
      <c r="D15" s="450"/>
    </row>
    <row r="16" spans="1:4" s="9" customFormat="1" ht="18" customHeight="1" thickBot="1">
      <c r="A16" s="451" t="s">
        <v>10</v>
      </c>
      <c r="B16" s="452">
        <f>SUM(B17:B18)</f>
        <v>202916367</v>
      </c>
      <c r="C16" s="453" t="s">
        <v>11</v>
      </c>
      <c r="D16" s="454">
        <f>SUM(D17:D18)</f>
        <v>223427735</v>
      </c>
    </row>
    <row r="17" spans="1:4" s="9" customFormat="1" ht="16.5" customHeight="1">
      <c r="A17" s="455" t="s">
        <v>436</v>
      </c>
      <c r="B17" s="456">
        <v>202316367</v>
      </c>
      <c r="C17" s="444" t="s">
        <v>146</v>
      </c>
      <c r="D17" s="457">
        <v>127078000</v>
      </c>
    </row>
    <row r="18" spans="1:4" s="9" customFormat="1" ht="16.5" customHeight="1">
      <c r="A18" s="442" t="s">
        <v>60</v>
      </c>
      <c r="B18" s="443">
        <v>600000</v>
      </c>
      <c r="C18" s="442" t="s">
        <v>377</v>
      </c>
      <c r="D18" s="445">
        <v>96349735</v>
      </c>
    </row>
    <row r="19" spans="1:4" s="9" customFormat="1" ht="16.5" customHeight="1" thickBot="1">
      <c r="A19" s="448"/>
      <c r="B19" s="447"/>
      <c r="C19" s="444"/>
      <c r="D19" s="445"/>
    </row>
    <row r="20" spans="1:4" s="9" customFormat="1" ht="31.5" customHeight="1" thickBot="1">
      <c r="A20" s="451" t="s">
        <v>3</v>
      </c>
      <c r="B20" s="452">
        <f>SUM(B8,B16)</f>
        <v>741858000</v>
      </c>
      <c r="C20" s="453" t="s">
        <v>47</v>
      </c>
      <c r="D20" s="454">
        <f>SUM(D8,D16)</f>
        <v>741858000</v>
      </c>
    </row>
    <row r="21" spans="1:5" ht="12.75" hidden="1">
      <c r="A21" s="52"/>
      <c r="B21" s="53"/>
      <c r="C21" s="54"/>
      <c r="D21" s="55"/>
      <c r="E21" s="9"/>
    </row>
    <row r="22" spans="1:4" ht="12.75" hidden="1">
      <c r="A22" s="56"/>
      <c r="B22" s="53" t="s">
        <v>20</v>
      </c>
      <c r="C22" s="55"/>
      <c r="D22" s="57" t="s">
        <v>20</v>
      </c>
    </row>
    <row r="23" spans="1:4" ht="12.75" hidden="1">
      <c r="A23" s="56"/>
      <c r="B23" s="53" t="s">
        <v>20</v>
      </c>
      <c r="C23" s="55"/>
      <c r="D23" s="57" t="s">
        <v>20</v>
      </c>
    </row>
    <row r="24" spans="1:4" ht="12.75">
      <c r="A24" s="56"/>
      <c r="B24" s="53"/>
      <c r="C24" s="58"/>
      <c r="D24" s="58"/>
    </row>
    <row r="25" spans="1:4" ht="70.5" customHeight="1">
      <c r="A25" s="56"/>
      <c r="B25" s="53"/>
      <c r="C25" s="58"/>
      <c r="D25" s="58"/>
    </row>
  </sheetData>
  <sheetProtection/>
  <protectedRanges>
    <protectedRange sqref="A13:A14" name="Tartom?ny35_1"/>
  </protectedRanges>
  <mergeCells count="1">
    <mergeCell ref="A1:D1"/>
  </mergeCells>
  <printOptions horizontalCentered="1"/>
  <pageMargins left="0.31" right="0.26" top="1.65" bottom="0.3937007874015748" header="0.2755905511811024" footer="0.2755905511811024"/>
  <pageSetup horizontalDpi="600" verticalDpi="600" orientation="portrait" paperSize="9" scale="65" r:id="rId1"/>
  <headerFooter>
    <oddHeader>&amp;L&amp;"Times New Roman,Normál"&amp;12 7. melléklet  a 2/2019. (II.20.) önkormányzati rendelethez</oddHeader>
    <oddFooter xml:space="preserve">&amp;L&amp;"Times New Roman,Normál"&amp;12                          &amp;C&amp;"Times New Roman,Normál"&amp;12       Táborfalva Nagyközség Önkormányzat 2019. évi költségvetési rendelete   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N38"/>
  <sheetViews>
    <sheetView view="pageLayout" zoomScaleSheetLayoutView="100" workbookViewId="0" topLeftCell="A1">
      <selection activeCell="G12" sqref="G12"/>
    </sheetView>
  </sheetViews>
  <sheetFormatPr defaultColWidth="9.140625" defaultRowHeight="12.75"/>
  <cols>
    <col min="1" max="1" width="37.140625" style="30" customWidth="1"/>
    <col min="2" max="2" width="11.00390625" style="34" customWidth="1"/>
    <col min="3" max="3" width="9.00390625" style="0" customWidth="1"/>
    <col min="4" max="4" width="10.8515625" style="0" customWidth="1"/>
    <col min="5" max="5" width="12.28125" style="0" customWidth="1"/>
    <col min="6" max="6" width="11.140625" style="0" customWidth="1"/>
    <col min="7" max="7" width="8.00390625" style="0" customWidth="1"/>
    <col min="8" max="8" width="9.57421875" style="37" customWidth="1"/>
    <col min="9" max="9" width="31.140625" style="30" customWidth="1"/>
    <col min="10" max="10" width="11.57421875" style="34" customWidth="1"/>
    <col min="11" max="11" width="8.57421875" style="20" customWidth="1"/>
    <col min="12" max="12" width="11.28125" style="0" customWidth="1"/>
    <col min="13" max="13" width="11.28125" style="6" customWidth="1"/>
    <col min="14" max="14" width="8.421875" style="37" customWidth="1"/>
  </cols>
  <sheetData>
    <row r="1" spans="1:14" s="7" customFormat="1" ht="30" customHeight="1">
      <c r="A1" s="654"/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654"/>
      <c r="N1" s="654"/>
    </row>
    <row r="2" spans="1:14" s="8" customFormat="1" ht="14.25" customHeight="1">
      <c r="A2" s="655"/>
      <c r="B2" s="655"/>
      <c r="C2" s="655"/>
      <c r="D2" s="655"/>
      <c r="E2" s="655"/>
      <c r="F2" s="655"/>
      <c r="G2" s="655"/>
      <c r="H2" s="655"/>
      <c r="I2" s="655"/>
      <c r="J2" s="655"/>
      <c r="K2" s="655"/>
      <c r="L2" s="655"/>
      <c r="M2" s="655"/>
      <c r="N2" s="655"/>
    </row>
    <row r="3" spans="1:14" s="8" customFormat="1" ht="14.25" customHeight="1" thickBot="1">
      <c r="A3" s="22"/>
      <c r="B3" s="31"/>
      <c r="C3" s="656" t="s">
        <v>34</v>
      </c>
      <c r="D3" s="656"/>
      <c r="E3" s="656"/>
      <c r="F3" s="656"/>
      <c r="G3" s="656"/>
      <c r="H3" s="36"/>
      <c r="I3" s="22"/>
      <c r="J3" s="31"/>
      <c r="K3" s="656" t="s">
        <v>35</v>
      </c>
      <c r="L3" s="656"/>
      <c r="M3" s="656"/>
      <c r="N3" s="38"/>
    </row>
    <row r="4" spans="1:14" s="33" customFormat="1" ht="33.75" customHeight="1" thickBot="1" thickTop="1">
      <c r="A4" s="330" t="s">
        <v>21</v>
      </c>
      <c r="B4" s="356" t="s">
        <v>134</v>
      </c>
      <c r="C4" s="351" t="s">
        <v>125</v>
      </c>
      <c r="D4" s="331" t="s">
        <v>131</v>
      </c>
      <c r="E4" s="331" t="s">
        <v>126</v>
      </c>
      <c r="F4" s="331" t="s">
        <v>183</v>
      </c>
      <c r="G4" s="331" t="s">
        <v>218</v>
      </c>
      <c r="H4" s="338" t="s">
        <v>1</v>
      </c>
      <c r="I4" s="345" t="s">
        <v>21</v>
      </c>
      <c r="J4" s="356" t="s">
        <v>134</v>
      </c>
      <c r="K4" s="351" t="s">
        <v>234</v>
      </c>
      <c r="L4" s="331" t="s">
        <v>217</v>
      </c>
      <c r="M4" s="331" t="s">
        <v>190</v>
      </c>
      <c r="N4" s="332" t="s">
        <v>1</v>
      </c>
    </row>
    <row r="5" spans="1:14" s="26" customFormat="1" ht="15" customHeight="1">
      <c r="A5" s="368" t="s">
        <v>32</v>
      </c>
      <c r="B5" s="652" t="s">
        <v>223</v>
      </c>
      <c r="C5" s="352">
        <v>240</v>
      </c>
      <c r="D5" s="328" t="s">
        <v>28</v>
      </c>
      <c r="E5" s="328" t="s">
        <v>28</v>
      </c>
      <c r="F5" s="328" t="s">
        <v>28</v>
      </c>
      <c r="G5" s="328" t="s">
        <v>28</v>
      </c>
      <c r="H5" s="657">
        <f>SUM(C5:G6)</f>
        <v>6240</v>
      </c>
      <c r="I5" s="364" t="s">
        <v>32</v>
      </c>
      <c r="J5" s="652" t="s">
        <v>223</v>
      </c>
      <c r="K5" s="352">
        <v>10921</v>
      </c>
      <c r="L5" s="328" t="s">
        <v>28</v>
      </c>
      <c r="M5" s="328" t="s">
        <v>28</v>
      </c>
      <c r="N5" s="329">
        <f>SUM(K5:M5)</f>
        <v>10921</v>
      </c>
    </row>
    <row r="6" spans="1:14" s="26" customFormat="1" ht="15" customHeight="1">
      <c r="A6" s="323" t="s">
        <v>33</v>
      </c>
      <c r="B6" s="653"/>
      <c r="C6" s="353">
        <v>6000</v>
      </c>
      <c r="D6" s="320" t="s">
        <v>28</v>
      </c>
      <c r="E6" s="320" t="s">
        <v>28</v>
      </c>
      <c r="F6" s="320" t="s">
        <v>28</v>
      </c>
      <c r="G6" s="320" t="s">
        <v>28</v>
      </c>
      <c r="H6" s="658"/>
      <c r="I6" s="346" t="s">
        <v>33</v>
      </c>
      <c r="J6" s="653"/>
      <c r="K6" s="353">
        <v>19411</v>
      </c>
      <c r="L6" s="320" t="s">
        <v>28</v>
      </c>
      <c r="M6" s="320" t="s">
        <v>28</v>
      </c>
      <c r="N6" s="322">
        <f aca="true" t="shared" si="0" ref="N6:N22">SUM(K6:M6)</f>
        <v>19411</v>
      </c>
    </row>
    <row r="7" spans="1:14" s="26" customFormat="1" ht="15" customHeight="1">
      <c r="A7" s="321" t="s">
        <v>222</v>
      </c>
      <c r="B7" s="357" t="s">
        <v>153</v>
      </c>
      <c r="C7" s="353">
        <v>26058</v>
      </c>
      <c r="D7" s="320" t="s">
        <v>28</v>
      </c>
      <c r="E7" s="320" t="s">
        <v>28</v>
      </c>
      <c r="F7" s="32">
        <v>14895</v>
      </c>
      <c r="G7" s="320" t="s">
        <v>28</v>
      </c>
      <c r="H7" s="339">
        <f>SUM(C7:G7)</f>
        <v>40953</v>
      </c>
      <c r="I7" s="347" t="s">
        <v>222</v>
      </c>
      <c r="J7" s="357" t="s">
        <v>153</v>
      </c>
      <c r="K7" s="353">
        <v>22932</v>
      </c>
      <c r="L7" s="32">
        <v>2000</v>
      </c>
      <c r="M7" s="320" t="s">
        <v>28</v>
      </c>
      <c r="N7" s="322">
        <f t="shared" si="0"/>
        <v>24932</v>
      </c>
    </row>
    <row r="8" spans="1:14" s="26" customFormat="1" ht="15" customHeight="1">
      <c r="A8" s="321" t="s">
        <v>225</v>
      </c>
      <c r="B8" s="357" t="s">
        <v>224</v>
      </c>
      <c r="C8" s="353">
        <v>94600</v>
      </c>
      <c r="D8" s="320" t="s">
        <v>28</v>
      </c>
      <c r="E8" s="320" t="s">
        <v>28</v>
      </c>
      <c r="F8" s="320" t="s">
        <v>28</v>
      </c>
      <c r="G8" s="320" t="s">
        <v>28</v>
      </c>
      <c r="H8" s="339">
        <f>SUM(C8:G8)</f>
        <v>94600</v>
      </c>
      <c r="I8" s="347" t="s">
        <v>241</v>
      </c>
      <c r="J8" s="357" t="s">
        <v>157</v>
      </c>
      <c r="K8" s="353">
        <v>72824</v>
      </c>
      <c r="L8" s="320" t="s">
        <v>28</v>
      </c>
      <c r="M8" s="320" t="s">
        <v>28</v>
      </c>
      <c r="N8" s="322">
        <f t="shared" si="0"/>
        <v>72824</v>
      </c>
    </row>
    <row r="9" spans="1:14" s="26" customFormat="1" ht="15" customHeight="1">
      <c r="A9" s="321" t="s">
        <v>219</v>
      </c>
      <c r="B9" s="358" t="s">
        <v>153</v>
      </c>
      <c r="C9" s="353">
        <v>750</v>
      </c>
      <c r="D9" s="320" t="s">
        <v>28</v>
      </c>
      <c r="E9" s="320" t="s">
        <v>28</v>
      </c>
      <c r="F9" s="320" t="s">
        <v>28</v>
      </c>
      <c r="G9" s="320" t="s">
        <v>28</v>
      </c>
      <c r="H9" s="339">
        <f>SUM(C9:G9)</f>
        <v>750</v>
      </c>
      <c r="I9" s="347" t="s">
        <v>219</v>
      </c>
      <c r="J9" s="358" t="s">
        <v>153</v>
      </c>
      <c r="K9" s="353">
        <v>900</v>
      </c>
      <c r="L9" s="320" t="s">
        <v>28</v>
      </c>
      <c r="M9" s="320" t="s">
        <v>28</v>
      </c>
      <c r="N9" s="322">
        <f t="shared" si="0"/>
        <v>900</v>
      </c>
    </row>
    <row r="10" spans="1:14" s="26" customFormat="1" ht="15" customHeight="1">
      <c r="A10" s="321" t="s">
        <v>155</v>
      </c>
      <c r="B10" s="358" t="s">
        <v>154</v>
      </c>
      <c r="C10" s="353">
        <v>845</v>
      </c>
      <c r="D10" s="320" t="s">
        <v>28</v>
      </c>
      <c r="E10" s="320" t="s">
        <v>28</v>
      </c>
      <c r="F10" s="320" t="s">
        <v>28</v>
      </c>
      <c r="G10" s="320" t="s">
        <v>28</v>
      </c>
      <c r="H10" s="339">
        <f>SUM(C10:G10)</f>
        <v>845</v>
      </c>
      <c r="I10" s="347" t="s">
        <v>155</v>
      </c>
      <c r="J10" s="358" t="s">
        <v>154</v>
      </c>
      <c r="K10" s="353">
        <v>2100</v>
      </c>
      <c r="L10" s="320" t="s">
        <v>28</v>
      </c>
      <c r="M10" s="320" t="s">
        <v>28</v>
      </c>
      <c r="N10" s="322">
        <f t="shared" si="0"/>
        <v>2100</v>
      </c>
    </row>
    <row r="11" spans="1:14" s="26" customFormat="1" ht="15" customHeight="1">
      <c r="A11" s="321" t="s">
        <v>220</v>
      </c>
      <c r="B11" s="358" t="s">
        <v>160</v>
      </c>
      <c r="C11" s="353">
        <v>360</v>
      </c>
      <c r="D11" s="320" t="s">
        <v>28</v>
      </c>
      <c r="E11" s="320" t="s">
        <v>28</v>
      </c>
      <c r="F11" s="320" t="s">
        <v>28</v>
      </c>
      <c r="G11" s="320" t="s">
        <v>28</v>
      </c>
      <c r="H11" s="339">
        <f>SUM(C11:G11)</f>
        <v>360</v>
      </c>
      <c r="I11" s="347" t="s">
        <v>236</v>
      </c>
      <c r="J11" s="358" t="s">
        <v>153</v>
      </c>
      <c r="K11" s="353">
        <v>58220</v>
      </c>
      <c r="L11" s="320" t="s">
        <v>28</v>
      </c>
      <c r="M11" s="320" t="s">
        <v>28</v>
      </c>
      <c r="N11" s="322">
        <f t="shared" si="0"/>
        <v>58220</v>
      </c>
    </row>
    <row r="12" spans="1:14" s="27" customFormat="1" ht="15" customHeight="1">
      <c r="A12" s="321" t="s">
        <v>227</v>
      </c>
      <c r="B12" s="358" t="s">
        <v>226</v>
      </c>
      <c r="C12" s="354" t="s">
        <v>28</v>
      </c>
      <c r="D12" s="32">
        <v>185328</v>
      </c>
      <c r="E12" s="320" t="s">
        <v>28</v>
      </c>
      <c r="F12" s="320" t="s">
        <v>28</v>
      </c>
      <c r="G12" s="320" t="s">
        <v>28</v>
      </c>
      <c r="H12" s="339">
        <f aca="true" t="shared" si="1" ref="H12:H23">SUM(C12:G12)</f>
        <v>185328</v>
      </c>
      <c r="I12" s="347" t="s">
        <v>53</v>
      </c>
      <c r="J12" s="358" t="s">
        <v>178</v>
      </c>
      <c r="K12" s="353">
        <v>26512</v>
      </c>
      <c r="L12" s="320" t="s">
        <v>28</v>
      </c>
      <c r="M12" s="320" t="s">
        <v>28</v>
      </c>
      <c r="N12" s="322">
        <f t="shared" si="0"/>
        <v>26512</v>
      </c>
    </row>
    <row r="13" spans="1:14" s="27" customFormat="1" ht="15" customHeight="1">
      <c r="A13" s="321" t="s">
        <v>228</v>
      </c>
      <c r="B13" s="358" t="s">
        <v>226</v>
      </c>
      <c r="C13" s="354" t="s">
        <v>28</v>
      </c>
      <c r="D13" s="320" t="s">
        <v>28</v>
      </c>
      <c r="E13" s="32">
        <v>14000</v>
      </c>
      <c r="F13" s="320" t="s">
        <v>28</v>
      </c>
      <c r="G13" s="320" t="s">
        <v>28</v>
      </c>
      <c r="H13" s="339">
        <f t="shared" si="1"/>
        <v>14000</v>
      </c>
      <c r="I13" s="347" t="s">
        <v>237</v>
      </c>
      <c r="J13" s="358" t="s">
        <v>158</v>
      </c>
      <c r="K13" s="353">
        <v>7292</v>
      </c>
      <c r="L13" s="32">
        <v>2500</v>
      </c>
      <c r="M13" s="320" t="s">
        <v>28</v>
      </c>
      <c r="N13" s="322">
        <f t="shared" si="0"/>
        <v>9792</v>
      </c>
    </row>
    <row r="14" spans="1:14" s="27" customFormat="1" ht="15" customHeight="1">
      <c r="A14" s="321" t="s">
        <v>162</v>
      </c>
      <c r="B14" s="358" t="s">
        <v>229</v>
      </c>
      <c r="C14" s="354" t="s">
        <v>28</v>
      </c>
      <c r="D14" s="320" t="s">
        <v>28</v>
      </c>
      <c r="E14" s="32">
        <v>8850</v>
      </c>
      <c r="F14" s="320" t="s">
        <v>28</v>
      </c>
      <c r="G14" s="320" t="s">
        <v>28</v>
      </c>
      <c r="H14" s="339">
        <f t="shared" si="1"/>
        <v>8850</v>
      </c>
      <c r="I14" s="347" t="s">
        <v>57</v>
      </c>
      <c r="J14" s="358" t="s">
        <v>161</v>
      </c>
      <c r="K14" s="353">
        <v>11282</v>
      </c>
      <c r="L14" s="320" t="s">
        <v>28</v>
      </c>
      <c r="M14" s="320" t="s">
        <v>28</v>
      </c>
      <c r="N14" s="322">
        <f t="shared" si="0"/>
        <v>11282</v>
      </c>
    </row>
    <row r="15" spans="1:14" s="27" customFormat="1" ht="15" customHeight="1">
      <c r="A15" s="321" t="s">
        <v>239</v>
      </c>
      <c r="B15" s="358" t="s">
        <v>163</v>
      </c>
      <c r="C15" s="353">
        <v>1500</v>
      </c>
      <c r="D15" s="320" t="s">
        <v>28</v>
      </c>
      <c r="E15" s="320" t="s">
        <v>28</v>
      </c>
      <c r="F15" s="320" t="s">
        <v>28</v>
      </c>
      <c r="G15" s="320" t="s">
        <v>28</v>
      </c>
      <c r="H15" s="339">
        <f t="shared" si="1"/>
        <v>1500</v>
      </c>
      <c r="I15" s="347" t="s">
        <v>221</v>
      </c>
      <c r="J15" s="358" t="s">
        <v>163</v>
      </c>
      <c r="K15" s="353">
        <v>11660</v>
      </c>
      <c r="L15" s="320" t="s">
        <v>28</v>
      </c>
      <c r="M15" s="320" t="s">
        <v>28</v>
      </c>
      <c r="N15" s="322">
        <f t="shared" si="0"/>
        <v>11660</v>
      </c>
    </row>
    <row r="16" spans="1:14" s="27" customFormat="1" ht="15" customHeight="1">
      <c r="A16" s="321" t="s">
        <v>133</v>
      </c>
      <c r="B16" s="358" t="s">
        <v>164</v>
      </c>
      <c r="C16" s="353">
        <v>200</v>
      </c>
      <c r="D16" s="320" t="s">
        <v>28</v>
      </c>
      <c r="E16" s="320" t="s">
        <v>28</v>
      </c>
      <c r="F16" s="320" t="s">
        <v>28</v>
      </c>
      <c r="G16" s="320" t="s">
        <v>28</v>
      </c>
      <c r="H16" s="339">
        <f t="shared" si="1"/>
        <v>200</v>
      </c>
      <c r="I16" s="347" t="s">
        <v>133</v>
      </c>
      <c r="J16" s="358" t="s">
        <v>164</v>
      </c>
      <c r="K16" s="353">
        <v>4548</v>
      </c>
      <c r="L16" s="320" t="s">
        <v>28</v>
      </c>
      <c r="M16" s="320" t="s">
        <v>28</v>
      </c>
      <c r="N16" s="322">
        <f t="shared" si="0"/>
        <v>4548</v>
      </c>
    </row>
    <row r="17" spans="1:14" s="27" customFormat="1" ht="15" customHeight="1">
      <c r="A17" s="321" t="s">
        <v>230</v>
      </c>
      <c r="B17" s="358" t="s">
        <v>165</v>
      </c>
      <c r="C17" s="354"/>
      <c r="D17" s="320" t="s">
        <v>28</v>
      </c>
      <c r="E17" s="320" t="s">
        <v>28</v>
      </c>
      <c r="F17" s="320" t="s">
        <v>28</v>
      </c>
      <c r="G17" s="32">
        <v>148574</v>
      </c>
      <c r="H17" s="339">
        <f t="shared" si="1"/>
        <v>148574</v>
      </c>
      <c r="I17" s="347" t="s">
        <v>235</v>
      </c>
      <c r="J17" s="358" t="s">
        <v>159</v>
      </c>
      <c r="K17" s="353">
        <v>7111</v>
      </c>
      <c r="L17" s="320" t="s">
        <v>28</v>
      </c>
      <c r="M17" s="320" t="s">
        <v>28</v>
      </c>
      <c r="N17" s="322">
        <f t="shared" si="0"/>
        <v>7111</v>
      </c>
    </row>
    <row r="18" spans="1:14" s="28" customFormat="1" ht="15" customHeight="1">
      <c r="A18" s="324" t="s">
        <v>28</v>
      </c>
      <c r="B18" s="359" t="s">
        <v>28</v>
      </c>
      <c r="C18" s="354" t="s">
        <v>28</v>
      </c>
      <c r="D18" s="320" t="s">
        <v>28</v>
      </c>
      <c r="E18" s="320" t="s">
        <v>28</v>
      </c>
      <c r="F18" s="320" t="s">
        <v>28</v>
      </c>
      <c r="G18" s="320" t="s">
        <v>28</v>
      </c>
      <c r="H18" s="340" t="s">
        <v>28</v>
      </c>
      <c r="I18" s="347" t="s">
        <v>56</v>
      </c>
      <c r="J18" s="358" t="s">
        <v>153</v>
      </c>
      <c r="K18" s="353">
        <v>8230</v>
      </c>
      <c r="L18" s="320" t="s">
        <v>28</v>
      </c>
      <c r="M18" s="320" t="s">
        <v>28</v>
      </c>
      <c r="N18" s="322">
        <f t="shared" si="0"/>
        <v>8230</v>
      </c>
    </row>
    <row r="19" spans="1:14" s="26" customFormat="1" ht="15" customHeight="1">
      <c r="A19" s="324" t="s">
        <v>28</v>
      </c>
      <c r="B19" s="359" t="s">
        <v>28</v>
      </c>
      <c r="C19" s="354" t="s">
        <v>28</v>
      </c>
      <c r="D19" s="320" t="s">
        <v>28</v>
      </c>
      <c r="E19" s="320" t="s">
        <v>28</v>
      </c>
      <c r="F19" s="320" t="s">
        <v>28</v>
      </c>
      <c r="G19" s="320" t="s">
        <v>28</v>
      </c>
      <c r="H19" s="340" t="s">
        <v>28</v>
      </c>
      <c r="I19" s="347" t="s">
        <v>238</v>
      </c>
      <c r="J19" s="358" t="s">
        <v>242</v>
      </c>
      <c r="K19" s="354" t="s">
        <v>28</v>
      </c>
      <c r="L19" s="32">
        <v>35788</v>
      </c>
      <c r="M19" s="320" t="s">
        <v>28</v>
      </c>
      <c r="N19" s="322">
        <f t="shared" si="0"/>
        <v>35788</v>
      </c>
    </row>
    <row r="20" spans="1:14" s="26" customFormat="1" ht="15" customHeight="1">
      <c r="A20" s="324" t="s">
        <v>28</v>
      </c>
      <c r="B20" s="359" t="s">
        <v>28</v>
      </c>
      <c r="C20" s="354" t="s">
        <v>28</v>
      </c>
      <c r="D20" s="320" t="s">
        <v>28</v>
      </c>
      <c r="E20" s="320" t="s">
        <v>28</v>
      </c>
      <c r="F20" s="320" t="s">
        <v>28</v>
      </c>
      <c r="G20" s="320" t="s">
        <v>28</v>
      </c>
      <c r="H20" s="340" t="s">
        <v>28</v>
      </c>
      <c r="I20" s="347" t="s">
        <v>4</v>
      </c>
      <c r="J20" s="358" t="s">
        <v>156</v>
      </c>
      <c r="K20" s="353">
        <v>13000</v>
      </c>
      <c r="L20" s="320" t="s">
        <v>28</v>
      </c>
      <c r="M20" s="320" t="s">
        <v>28</v>
      </c>
      <c r="N20" s="322">
        <f t="shared" si="0"/>
        <v>13000</v>
      </c>
    </row>
    <row r="21" spans="1:14" s="26" customFormat="1" ht="15" customHeight="1">
      <c r="A21" s="324" t="s">
        <v>28</v>
      </c>
      <c r="B21" s="359" t="s">
        <v>28</v>
      </c>
      <c r="C21" s="354" t="s">
        <v>28</v>
      </c>
      <c r="D21" s="320" t="s">
        <v>28</v>
      </c>
      <c r="E21" s="320" t="s">
        <v>28</v>
      </c>
      <c r="F21" s="320" t="s">
        <v>28</v>
      </c>
      <c r="G21" s="320" t="s">
        <v>28</v>
      </c>
      <c r="H21" s="340" t="s">
        <v>28</v>
      </c>
      <c r="I21" s="347" t="s">
        <v>129</v>
      </c>
      <c r="J21" s="358" t="s">
        <v>243</v>
      </c>
      <c r="K21" s="353">
        <v>21500</v>
      </c>
      <c r="L21" s="320" t="s">
        <v>28</v>
      </c>
      <c r="M21" s="320" t="s">
        <v>28</v>
      </c>
      <c r="N21" s="322">
        <f t="shared" si="0"/>
        <v>21500</v>
      </c>
    </row>
    <row r="22" spans="1:14" s="26" customFormat="1" ht="15" customHeight="1" thickBot="1">
      <c r="A22" s="360" t="s">
        <v>28</v>
      </c>
      <c r="B22" s="361" t="s">
        <v>28</v>
      </c>
      <c r="C22" s="355" t="s">
        <v>28</v>
      </c>
      <c r="D22" s="333" t="s">
        <v>28</v>
      </c>
      <c r="E22" s="333" t="s">
        <v>28</v>
      </c>
      <c r="F22" s="333" t="s">
        <v>28</v>
      </c>
      <c r="G22" s="333" t="s">
        <v>28</v>
      </c>
      <c r="H22" s="341" t="s">
        <v>28</v>
      </c>
      <c r="I22" s="348" t="s">
        <v>240</v>
      </c>
      <c r="J22" s="357" t="s">
        <v>244</v>
      </c>
      <c r="K22" s="355" t="s">
        <v>28</v>
      </c>
      <c r="L22" s="333" t="s">
        <v>28</v>
      </c>
      <c r="M22" s="263">
        <v>163469</v>
      </c>
      <c r="N22" s="334">
        <f t="shared" si="0"/>
        <v>163469</v>
      </c>
    </row>
    <row r="23" spans="1:14" s="26" customFormat="1" ht="15" customHeight="1">
      <c r="A23" s="335" t="s">
        <v>231</v>
      </c>
      <c r="B23" s="365" t="s">
        <v>1</v>
      </c>
      <c r="C23" s="362">
        <f>SUM(C5:C22)</f>
        <v>130553</v>
      </c>
      <c r="D23" s="336">
        <f>SUM(D5:D22)</f>
        <v>185328</v>
      </c>
      <c r="E23" s="336">
        <f>SUM(E5:E22)</f>
        <v>22850</v>
      </c>
      <c r="F23" s="336">
        <f>SUM(F5:F22)</f>
        <v>14895</v>
      </c>
      <c r="G23" s="336">
        <f>SUM(G5:G22)</f>
        <v>148574</v>
      </c>
      <c r="H23" s="342">
        <f t="shared" si="1"/>
        <v>502200</v>
      </c>
      <c r="I23" s="349" t="s">
        <v>231</v>
      </c>
      <c r="J23" s="365" t="s">
        <v>1</v>
      </c>
      <c r="K23" s="362">
        <f>SUM(K5:K22)</f>
        <v>298443</v>
      </c>
      <c r="L23" s="336">
        <f>SUM(L5:L22)</f>
        <v>40288</v>
      </c>
      <c r="M23" s="336">
        <f>SUM(M5:M22)</f>
        <v>163469</v>
      </c>
      <c r="N23" s="337">
        <f>SUM(N5:N22)</f>
        <v>502200</v>
      </c>
    </row>
    <row r="24" spans="1:14" s="26" customFormat="1" ht="15" customHeight="1">
      <c r="A24" s="321" t="s">
        <v>232</v>
      </c>
      <c r="B24" s="366" t="s">
        <v>1</v>
      </c>
      <c r="C24" s="353">
        <v>126532</v>
      </c>
      <c r="D24" s="32">
        <v>185328</v>
      </c>
      <c r="E24" s="32">
        <v>22850</v>
      </c>
      <c r="F24" s="32">
        <v>0</v>
      </c>
      <c r="G24" s="32">
        <v>100000</v>
      </c>
      <c r="H24" s="343">
        <f>SUM(C24:G24)</f>
        <v>434710</v>
      </c>
      <c r="I24" s="347" t="s">
        <v>232</v>
      </c>
      <c r="J24" s="366" t="s">
        <v>1</v>
      </c>
      <c r="K24" s="353">
        <v>303000</v>
      </c>
      <c r="L24" s="32">
        <v>40288</v>
      </c>
      <c r="M24" s="32">
        <v>91422</v>
      </c>
      <c r="N24" s="322">
        <f>SUM(K24:M24)</f>
        <v>434710</v>
      </c>
    </row>
    <row r="25" spans="1:14" s="26" customFormat="1" ht="15" customHeight="1" thickBot="1">
      <c r="A25" s="325" t="s">
        <v>233</v>
      </c>
      <c r="B25" s="367" t="s">
        <v>1</v>
      </c>
      <c r="C25" s="363">
        <v>126532</v>
      </c>
      <c r="D25" s="326">
        <v>185328</v>
      </c>
      <c r="E25" s="326">
        <v>22850</v>
      </c>
      <c r="F25" s="326">
        <v>0</v>
      </c>
      <c r="G25" s="326">
        <v>90000</v>
      </c>
      <c r="H25" s="344">
        <f>SUM(C25:G25)</f>
        <v>424710</v>
      </c>
      <c r="I25" s="350" t="s">
        <v>233</v>
      </c>
      <c r="J25" s="367" t="s">
        <v>1</v>
      </c>
      <c r="K25" s="363">
        <v>308000</v>
      </c>
      <c r="L25" s="326">
        <v>40288</v>
      </c>
      <c r="M25" s="326">
        <v>76422</v>
      </c>
      <c r="N25" s="327">
        <f>SUM(K25:M25)</f>
        <v>424710</v>
      </c>
    </row>
    <row r="26" ht="13.5" thickTop="1"/>
    <row r="38" spans="1:10" ht="12.75">
      <c r="A38" s="29"/>
      <c r="B38" s="35"/>
      <c r="I38" s="29"/>
      <c r="J38" s="35"/>
    </row>
  </sheetData>
  <sheetProtection/>
  <protectedRanges>
    <protectedRange sqref="C12:D12 C5:C22 D13:D17" name="Tartom?ny13_1"/>
    <protectedRange sqref="L14:L17" name="Tartom?ny10_1"/>
    <protectedRange sqref="H5:H23" name="Tartom?ny9_1"/>
    <protectedRange sqref="K5:M9 M10:M21 N5:N25 K10:L13" name="Tartom?ny8_1"/>
    <protectedRange sqref="K5:M9 M10:M21 N5:N25 K10:L13" name="Tartom?ny7_1"/>
    <protectedRange sqref="D5:G6 E13:G17 E18:F22 E7:F12 G7:G22" name="Tartom?ny4_1"/>
    <protectedRange sqref="D13:D22 D7:D11" name="Tartom?ny3_1"/>
    <protectedRange sqref="C12:D12 C5:C22 D13:D17" name="Tartom?ny1_1"/>
  </protectedRanges>
  <mergeCells count="7">
    <mergeCell ref="B5:B6"/>
    <mergeCell ref="J5:J6"/>
    <mergeCell ref="A1:N1"/>
    <mergeCell ref="A2:N2"/>
    <mergeCell ref="C3:G3"/>
    <mergeCell ref="K3:M3"/>
    <mergeCell ref="H5:H6"/>
  </mergeCells>
  <printOptions horizontalCentered="1"/>
  <pageMargins left="0.15748031496062992" right="0.1968503937007874" top="0.9" bottom="0.2755905511811024" header="0.31496062992125984" footer="0.1968503937007874"/>
  <pageSetup horizontalDpi="600" verticalDpi="600" orientation="landscape" paperSize="9" scale="72" r:id="rId1"/>
  <headerFooter alignWithMargins="0">
    <oddHeader>&amp;L&amp;"Times New Roman,Dőlt"&amp;12 5. melléklet  a 2/2016 (II.17.) önkormányzati rendelethez</oddHeader>
    <oddFooter>&amp;C&amp;9Táborfalva Nagyközség Önkormányzat 2016. évi költségvetési rendelete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Jávor-Pelsőci Annamária</dc:creator>
  <cp:keywords/>
  <dc:description/>
  <cp:lastModifiedBy>user</cp:lastModifiedBy>
  <cp:lastPrinted>2019-02-13T13:35:55Z</cp:lastPrinted>
  <dcterms:created xsi:type="dcterms:W3CDTF">2009-11-18T16:00:30Z</dcterms:created>
  <dcterms:modified xsi:type="dcterms:W3CDTF">2019-02-13T13:36:35Z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-9967459</vt:i4>
  </property>
  <property fmtid="{D5CDD505-2E9C-101B-9397-08002B2CF9AE}" pid="3" name="_EmailSubject">
    <vt:lpwstr>2010</vt:lpwstr>
  </property>
  <property fmtid="{D5CDD505-2E9C-101B-9397-08002B2CF9AE}" pid="4" name="_AuthorEmail">
    <vt:lpwstr>kiss-peter@nagykoros.hu</vt:lpwstr>
  </property>
  <property fmtid="{D5CDD505-2E9C-101B-9397-08002B2CF9AE}" pid="5" name="_AuthorEmailDisplayName">
    <vt:lpwstr>Polgármesteri Hivatal Nagykőrös Pénzügyi Irodavezető</vt:lpwstr>
  </property>
  <property fmtid="{D5CDD505-2E9C-101B-9397-08002B2CF9AE}" pid="6" name="_ReviewingToolsShownOnce">
    <vt:lpwstr/>
  </property>
</Properties>
</file>